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8_{97AB58C9-9E94-4EBF-ACE0-10DF2979043A}" xr6:coauthVersionLast="46" xr6:coauthVersionMax="46" xr10:uidLastSave="{00000000-0000-0000-0000-000000000000}"/>
  <workbookProtection workbookAlgorithmName="SHA-512" workbookHashValue="X/7IUAvG5Y3V7nZq67/Azm21wX2Opxu7WareFnipmwK27p5fJYs1GCtfdErIVDV1lrhafPRfB8cwArSUzlSuWw==" workbookSaltValue="gt3ja2uKWRMcPxFmjq4wxQ==" workbookSpinCount="100000" lockStructure="1"/>
  <bookViews>
    <workbookView xWindow="28680" yWindow="-120" windowWidth="29040" windowHeight="15840" tabRatio="868" activeTab="1" xr2:uid="{00000000-000D-0000-FFFF-FFFF00000000}"/>
  </bookViews>
  <sheets>
    <sheet name="Instructions" sheetId="4" r:id="rId1"/>
    <sheet name="Cost Summary" sheetId="2" r:id="rId2"/>
    <sheet name="Initial Setup" sheetId="3" r:id="rId3"/>
    <sheet name="Site, Oversight, and Management" sheetId="5" r:id="rId4"/>
    <sheet name="Outbound Shipping" sheetId="6" r:id="rId5"/>
    <sheet name="Inbound Receiving" sheetId="7" r:id="rId6"/>
    <sheet name="Kitting" sheetId="10" r:id="rId7"/>
    <sheet name="Biomedical Equipment Maint." sheetId="11" r:id="rId8"/>
  </sheets>
  <definedNames>
    <definedName name="_xlnm.Print_Area" localSheetId="7">'Biomedical Equipment Maint.'!$B$2:$I$16</definedName>
    <definedName name="_xlnm.Print_Area" localSheetId="1">'Cost Summary'!$B$2:$H$33</definedName>
    <definedName name="_xlnm.Print_Area" localSheetId="5">'Inbound Receiving'!$B$2:$I$23</definedName>
    <definedName name="_xlnm.Print_Area" localSheetId="2">'Initial Setup'!$B$2:$G$34</definedName>
    <definedName name="_xlnm.Print_Area" localSheetId="0">Instructions!$B$2:$C$38</definedName>
    <definedName name="_xlnm.Print_Area" localSheetId="6">Kitting!$B$2:$I$16</definedName>
    <definedName name="_xlnm.Print_Area" localSheetId="4">'Outbound Shipping'!$B$2:$I$27</definedName>
    <definedName name="_xlnm.Print_Area" localSheetId="3">'Site, Oversight, and Management'!$B$2:$I$16</definedName>
    <definedName name="_xlnm.Print_Titles" localSheetId="1">'Cost Summary'!$2:$3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6" l="1"/>
  <c r="E15" i="6"/>
  <c r="F15" i="6"/>
  <c r="G15" i="6"/>
  <c r="H15" i="6"/>
  <c r="I15" i="6"/>
  <c r="H21" i="2" s="1"/>
  <c r="D21" i="6"/>
  <c r="E21" i="6"/>
  <c r="F21" i="6"/>
  <c r="G21" i="6"/>
  <c r="H21" i="6"/>
  <c r="I21" i="6"/>
  <c r="D27" i="6"/>
  <c r="C23" i="2" s="1"/>
  <c r="I27" i="6"/>
  <c r="H23" i="2" s="1"/>
  <c r="H27" i="6"/>
  <c r="G23" i="2" s="1"/>
  <c r="G27" i="6"/>
  <c r="F23" i="2" s="1"/>
  <c r="F27" i="6"/>
  <c r="E23" i="2" s="1"/>
  <c r="E27" i="6"/>
  <c r="D23" i="2" s="1"/>
  <c r="C6" i="2"/>
  <c r="E7" i="3"/>
  <c r="E7" i="5"/>
  <c r="E7" i="6"/>
  <c r="E7" i="7"/>
  <c r="E7" i="10"/>
  <c r="E7" i="11"/>
  <c r="B12" i="10"/>
  <c r="C12" i="2"/>
  <c r="C11" i="2"/>
  <c r="B12" i="11"/>
  <c r="B11" i="11"/>
  <c r="B9" i="11"/>
  <c r="B11" i="10"/>
  <c r="B9" i="10"/>
  <c r="B3" i="5"/>
  <c r="B2" i="5"/>
  <c r="B18" i="7"/>
  <c r="B17" i="7"/>
  <c r="H27" i="2"/>
  <c r="G27" i="2"/>
  <c r="F27" i="2"/>
  <c r="E27" i="2"/>
  <c r="D27" i="2"/>
  <c r="C27" i="2"/>
  <c r="B9" i="7"/>
  <c r="B24" i="6"/>
  <c r="B23" i="6"/>
  <c r="B9" i="6"/>
  <c r="E15" i="5"/>
  <c r="D18" i="2" s="1"/>
  <c r="D15" i="5"/>
  <c r="C18" i="2" s="1"/>
  <c r="B9" i="5"/>
  <c r="B4" i="5" s="1"/>
  <c r="B12" i="5"/>
  <c r="B11" i="5"/>
  <c r="B33" i="2"/>
  <c r="B32" i="2"/>
  <c r="B30" i="2"/>
  <c r="B29" i="2"/>
  <c r="B27" i="2"/>
  <c r="B26" i="2"/>
  <c r="B25" i="2"/>
  <c r="B23" i="2"/>
  <c r="B22" i="2"/>
  <c r="B21" i="2"/>
  <c r="B20" i="2"/>
  <c r="B18" i="2"/>
  <c r="B17" i="2"/>
  <c r="B9" i="3"/>
  <c r="B11" i="3"/>
  <c r="B17" i="3"/>
  <c r="B23" i="3"/>
  <c r="I15" i="5" l="1"/>
  <c r="H18" i="2" s="1"/>
  <c r="H15" i="5"/>
  <c r="G18" i="2" s="1"/>
  <c r="G15" i="5"/>
  <c r="F18" i="2" s="1"/>
  <c r="F15" i="5"/>
  <c r="E18" i="2" s="1"/>
  <c r="H33" i="2" l="1"/>
  <c r="G33" i="2"/>
  <c r="F33" i="2"/>
  <c r="E33" i="2"/>
  <c r="D33" i="2"/>
  <c r="C33" i="2"/>
  <c r="B4" i="11"/>
  <c r="B3" i="11"/>
  <c r="B2" i="11"/>
  <c r="H30" i="2"/>
  <c r="G30" i="2"/>
  <c r="F30" i="2"/>
  <c r="E30" i="2"/>
  <c r="D30" i="2"/>
  <c r="C30" i="2"/>
  <c r="B4" i="10"/>
  <c r="B3" i="10"/>
  <c r="B2" i="10"/>
  <c r="B4" i="7" l="1"/>
  <c r="B4" i="6"/>
  <c r="B4" i="3"/>
  <c r="B4" i="2"/>
  <c r="B12" i="7"/>
  <c r="B11" i="7"/>
  <c r="H26" i="2"/>
  <c r="G26" i="2"/>
  <c r="F26" i="2"/>
  <c r="E26" i="2"/>
  <c r="D26" i="2"/>
  <c r="C26" i="2"/>
  <c r="H22" i="2"/>
  <c r="G22" i="2"/>
  <c r="F22" i="2"/>
  <c r="E22" i="2"/>
  <c r="D22" i="2"/>
  <c r="C22" i="2"/>
  <c r="G21" i="2"/>
  <c r="F21" i="2"/>
  <c r="E21" i="2"/>
  <c r="D21" i="2"/>
  <c r="C21" i="2"/>
  <c r="B18" i="6"/>
  <c r="B17" i="6"/>
  <c r="B11" i="6"/>
  <c r="B12" i="6"/>
  <c r="C7" i="2" l="1"/>
  <c r="B30" i="3"/>
  <c r="B24" i="3"/>
  <c r="B18" i="3"/>
  <c r="B29" i="3"/>
  <c r="B3" i="7"/>
  <c r="B2" i="7"/>
  <c r="B3" i="6"/>
  <c r="B2" i="6"/>
  <c r="B3" i="3"/>
  <c r="B2" i="3"/>
  <c r="B3" i="2"/>
  <c r="B2" i="2"/>
  <c r="B14" i="2"/>
  <c r="B13" i="2"/>
  <c r="B12" i="2"/>
  <c r="B11" i="2"/>
  <c r="B10" i="2"/>
  <c r="B12" i="3" l="1"/>
</calcChain>
</file>

<file path=xl/sharedStrings.xml><?xml version="1.0" encoding="utf-8"?>
<sst xmlns="http://schemas.openxmlformats.org/spreadsheetml/2006/main" count="146" uniqueCount="62">
  <si>
    <t>Respondent Name:</t>
  </si>
  <si>
    <t>Instructions</t>
  </si>
  <si>
    <t>Below are specific instructions for each section of the Cost Proposal.</t>
  </si>
  <si>
    <t>Section-Specific Instructions:</t>
  </si>
  <si>
    <t>General Instructions:</t>
  </si>
  <si>
    <t>Year 1</t>
  </si>
  <si>
    <t>Cost</t>
  </si>
  <si>
    <t>Year 2</t>
  </si>
  <si>
    <t>Year 3</t>
  </si>
  <si>
    <t>Year 4</t>
  </si>
  <si>
    <t>Year 5
(Optional)</t>
  </si>
  <si>
    <t>Year 6
(Optional)</t>
  </si>
  <si>
    <t>n/a</t>
  </si>
  <si>
    <t>Annual Price Adjustment</t>
  </si>
  <si>
    <t>Please enter the price adjustment factor to apply to the Contractor's services from year 2 through the optional year 6 of the contract.</t>
  </si>
  <si>
    <t>Months</t>
  </si>
  <si>
    <t>Site, Oversight, and Management</t>
  </si>
  <si>
    <t>Fixed Implementation Fee</t>
  </si>
  <si>
    <t>Initial Setup Logistics (Including Handling)</t>
  </si>
  <si>
    <t>Inbound Receiving (Including Handling)</t>
  </si>
  <si>
    <t>Fixed Delivery Charge for Base Transfer Volume</t>
  </si>
  <si>
    <t>Additional Delivery Charge for Transfer - Truckload</t>
  </si>
  <si>
    <t>Additional Delivery Charge for Transfer - Less-Than-Truckload</t>
  </si>
  <si>
    <t>Please enter the fixed implementation fee to complete startup activities.  This fee will be payable at project start, pending successful transition.</t>
  </si>
  <si>
    <t>Fixed Monthly Fee</t>
  </si>
  <si>
    <t>Outbound Shipping (Including Handling)</t>
  </si>
  <si>
    <t>Truckload</t>
  </si>
  <si>
    <t>Less-Than-Truckload</t>
  </si>
  <si>
    <t>Courier Delivery (Less-Than Pallet Volume)</t>
  </si>
  <si>
    <t>Please enter the price per mile for outbound truckload shipping, inclusive of handling.</t>
  </si>
  <si>
    <t>Please enter the price per mile for outbound less-than-truckload shipping, inclusive of handling.</t>
  </si>
  <si>
    <t>Please enter the price per mile for outbound courier delivery, inclusive of handling.</t>
  </si>
  <si>
    <t>Please enter the monthly fixed cost for general contract duties.  Beyond the other items provided-for in the cost proposal, no other fees will be payable.</t>
  </si>
  <si>
    <t>Per Pallet</t>
  </si>
  <si>
    <t>Per Delivery (Less-Than Pallet Volume)</t>
  </si>
  <si>
    <t>Please enter the price per pallet for inbound receiving, inclusive of handling.</t>
  </si>
  <si>
    <t>Please enter the price per delivery of less-than-pallet volume for inbound receiving, inclusive of handling.</t>
  </si>
  <si>
    <t>Hourly Rate</t>
  </si>
  <si>
    <t>Kitting Services (Including Oversight and Management; Excluding Materials)</t>
  </si>
  <si>
    <t>Please enter the fixed hourly rate for all staff deployed by the Contractor at the direction of the State for kitting responsibilities.  Materials utilized will be billable at cost.</t>
  </si>
  <si>
    <t>Please enter the fixed hourly rate for all staff deployed by the Contractor at the direction of the State for biomedical equipment maintenance.  Materials utilized will be billable at cost.</t>
  </si>
  <si>
    <r>
      <t xml:space="preserve">Please fill in all yellow shaded regions across all tabs of this Excel file. Grey cells will automatically populate. Please do not edit or create any additional columns or rows. The items filled out will be used to assign Cost points.
</t>
    </r>
    <r>
      <rPr>
        <b/>
        <sz val="12"/>
        <rFont val="Arial"/>
        <family val="2"/>
      </rPr>
      <t>All quantities and volumes listed are estimates unless otherwise stated, and may exceed typical steady-state utilization in order to account for the potential for emergency activation.</t>
    </r>
  </si>
  <si>
    <t>Evaluated 4 Year Total Cost</t>
  </si>
  <si>
    <t>One Time Fixed Fee</t>
  </si>
  <si>
    <t>$ Per Mile</t>
  </si>
  <si>
    <t>$ Per Pallet</t>
  </si>
  <si>
    <t>Approximate Pallets/Year</t>
  </si>
  <si>
    <t>Approximate Deliveries/Year</t>
  </si>
  <si>
    <t>$ Per Delivery</t>
  </si>
  <si>
    <t>Approximate Miles/Year</t>
  </si>
  <si>
    <t>Fixed $ Per Month</t>
  </si>
  <si>
    <t>$ Per Truckload</t>
  </si>
  <si>
    <t>$ Per Less-Than-Truckload</t>
  </si>
  <si>
    <t>$ Per Hour</t>
  </si>
  <si>
    <t>Approximate Hours/Year</t>
  </si>
  <si>
    <t>Please enter the fixed delivery charge to transfer 5,000 pallets from the existing site to the proposed warehouse location, inclusive of inbound receiving.</t>
  </si>
  <si>
    <t>Please enter the per-truckload charge for the transfer of additional items from the existing site to the proposed warehouse location, inclusive of inbound receiving.</t>
  </si>
  <si>
    <t>Please enter the per-less-than-truckload charge for the transfer of additional items from the existing site to the proposed warehouse location, inclusive of inbound receiving.</t>
  </si>
  <si>
    <t>Attachment D - Cost Proposal Template</t>
  </si>
  <si>
    <t>State of Indiana, RFP 23-72658</t>
  </si>
  <si>
    <t>Biomedical Equipment Maintenance (Including Oversight and Management; Excluding Materials)</t>
  </si>
  <si>
    <t>Life Science Logistics,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</si>
</sst>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2" x14ac:knownFonts="1">
    <font>
      <sz val="10"/>
      <name val="Arial"/>
    </font>
    <font>
      <sz val="10"/>
      <name val="Arial"/>
      <family val="2"/>
    </font>
    <font>
      <sz val="8"/>
      <name val="Arial"/>
      <family val="2"/>
    </font>
    <font>
      <b/>
      <sz val="12"/>
      <name val="Garamond"/>
      <family val="1"/>
    </font>
    <font>
      <sz val="12"/>
      <name val="Garamond"/>
      <family val="1"/>
    </font>
    <font>
      <i/>
      <sz val="12"/>
      <name val="Garamond"/>
      <family val="1"/>
    </font>
    <font>
      <sz val="12"/>
      <name val="Arial"/>
      <family val="2"/>
    </font>
    <font>
      <b/>
      <sz val="12"/>
      <name val="Arial"/>
      <family val="2"/>
    </font>
    <font>
      <b/>
      <sz val="14"/>
      <name val="Arial"/>
      <family val="2"/>
    </font>
    <font>
      <b/>
      <u/>
      <sz val="12"/>
      <name val="Arial"/>
      <family val="2"/>
    </font>
    <font>
      <sz val="10"/>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FFFF66"/>
        <bgColor indexed="64"/>
      </patternFill>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2" fillId="0" borderId="0"/>
    <xf numFmtId="9" fontId="10" fillId="0" borderId="0" applyFont="0" applyFill="0" applyBorder="0" applyAlignment="0" applyProtection="0"/>
    <xf numFmtId="43" fontId="11" fillId="0" borderId="0" applyFont="0" applyFill="0" applyBorder="0" applyAlignment="0" applyProtection="0"/>
  </cellStyleXfs>
  <cellXfs count="92">
    <xf numFmtId="0" fontId="0" fillId="0" borderId="0" xfId="0"/>
    <xf numFmtId="0" fontId="4" fillId="0" borderId="0" xfId="0" applyFont="1"/>
    <xf numFmtId="0" fontId="3" fillId="2" borderId="0" xfId="0" applyFont="1" applyFill="1" applyAlignment="1" applyProtection="1">
      <alignment horizontal="right" vertical="center" wrapText="1"/>
      <protection hidden="1"/>
    </xf>
    <xf numFmtId="0" fontId="4" fillId="0" borderId="0" xfId="0" applyFont="1" applyAlignment="1">
      <alignment horizontal="center"/>
    </xf>
    <xf numFmtId="0" fontId="4" fillId="2" borderId="0" xfId="0" applyFont="1" applyFill="1" applyAlignment="1">
      <alignment horizontal="left" wrapText="1"/>
    </xf>
    <xf numFmtId="0" fontId="4" fillId="2" borderId="0" xfId="0" applyFont="1" applyFill="1" applyAlignment="1">
      <alignment wrapText="1"/>
    </xf>
    <xf numFmtId="0" fontId="5" fillId="0" borderId="0" xfId="0" applyFont="1" applyAlignment="1">
      <alignment vertical="top" wrapText="1"/>
    </xf>
    <xf numFmtId="0" fontId="4" fillId="2" borderId="0" xfId="2" applyFont="1" applyFill="1" applyAlignment="1" applyProtection="1">
      <alignment horizontal="right"/>
      <protection hidden="1"/>
    </xf>
    <xf numFmtId="0" fontId="4" fillId="2" borderId="0" xfId="0" applyFont="1" applyFill="1"/>
    <xf numFmtId="0" fontId="4" fillId="2" borderId="0" xfId="2" applyFont="1" applyFill="1" applyProtection="1">
      <protection hidden="1"/>
    </xf>
    <xf numFmtId="0" fontId="4" fillId="2" borderId="0" xfId="2" applyFont="1" applyFill="1"/>
    <xf numFmtId="0" fontId="4" fillId="2" borderId="0" xfId="0" applyFont="1" applyFill="1" applyProtection="1">
      <protection hidden="1"/>
    </xf>
    <xf numFmtId="0" fontId="4" fillId="2" borderId="0" xfId="0" applyFont="1" applyFill="1" applyAlignment="1">
      <alignment horizontal="center" wrapText="1"/>
    </xf>
    <xf numFmtId="0" fontId="4" fillId="2" borderId="0" xfId="0" applyFont="1" applyFill="1" applyAlignment="1" applyProtection="1">
      <alignment horizontal="left" vertical="top" wrapText="1"/>
      <protection hidden="1"/>
    </xf>
    <xf numFmtId="0" fontId="4" fillId="2" borderId="0" xfId="2" applyFont="1" applyFill="1" applyAlignment="1" applyProtection="1">
      <alignment horizontal="left"/>
      <protection hidden="1"/>
    </xf>
    <xf numFmtId="0" fontId="4" fillId="2" borderId="0" xfId="2" applyFont="1" applyFill="1" applyAlignment="1">
      <alignment horizontal="left"/>
    </xf>
    <xf numFmtId="0" fontId="4" fillId="2" borderId="0" xfId="2" quotePrefix="1" applyFont="1" applyFill="1"/>
    <xf numFmtId="44" fontId="4" fillId="2" borderId="0" xfId="1" applyFont="1" applyFill="1" applyProtection="1"/>
    <xf numFmtId="0" fontId="4" fillId="2" borderId="0" xfId="0" applyFont="1" applyFill="1" applyAlignment="1">
      <alignment horizontal="left"/>
    </xf>
    <xf numFmtId="0" fontId="4" fillId="0" borderId="0" xfId="0" applyFont="1" applyAlignment="1">
      <alignment horizontal="left"/>
    </xf>
    <xf numFmtId="0" fontId="4" fillId="0" borderId="0" xfId="0" applyFont="1" applyAlignment="1">
      <alignment wrapText="1"/>
    </xf>
    <xf numFmtId="0" fontId="6" fillId="2" borderId="0" xfId="0" applyFont="1" applyFill="1" applyAlignment="1">
      <alignment wrapText="1"/>
    </xf>
    <xf numFmtId="0" fontId="6" fillId="2" borderId="0" xfId="2" applyFont="1" applyFill="1" applyAlignment="1">
      <alignment horizontal="left"/>
    </xf>
    <xf numFmtId="0" fontId="6" fillId="0" borderId="0" xfId="0" applyFont="1"/>
    <xf numFmtId="0" fontId="7" fillId="2" borderId="0" xfId="0" applyFont="1" applyFill="1" applyAlignment="1">
      <alignment horizontal="left"/>
    </xf>
    <xf numFmtId="0" fontId="7" fillId="2" borderId="0" xfId="0" applyFont="1" applyFill="1" applyProtection="1">
      <protection hidden="1"/>
    </xf>
    <xf numFmtId="0" fontId="9" fillId="2" borderId="0" xfId="2" applyFont="1" applyFill="1" applyAlignment="1">
      <alignment horizontal="left"/>
    </xf>
    <xf numFmtId="0" fontId="7" fillId="2" borderId="0" xfId="2" applyFont="1" applyFill="1" applyAlignment="1">
      <alignment horizontal="left"/>
    </xf>
    <xf numFmtId="0" fontId="6" fillId="2" borderId="2" xfId="0" applyFont="1" applyFill="1" applyBorder="1" applyAlignment="1">
      <alignment horizontal="left"/>
    </xf>
    <xf numFmtId="0" fontId="6" fillId="0" borderId="0" xfId="0" applyFont="1" applyAlignment="1">
      <alignment horizontal="left"/>
    </xf>
    <xf numFmtId="0" fontId="7" fillId="2" borderId="0" xfId="0" applyFont="1" applyFill="1" applyAlignment="1" applyProtection="1">
      <alignment horizontal="center" vertical="center" wrapText="1"/>
      <protection hidden="1"/>
    </xf>
    <xf numFmtId="0" fontId="9" fillId="2" borderId="0" xfId="0" applyFont="1" applyFill="1" applyAlignment="1">
      <alignment horizontal="left"/>
    </xf>
    <xf numFmtId="0" fontId="6" fillId="2" borderId="0" xfId="0" applyFont="1" applyFill="1" applyAlignment="1">
      <alignment horizontal="left" wrapText="1"/>
    </xf>
    <xf numFmtId="0" fontId="6" fillId="2" borderId="0" xfId="0" applyFont="1" applyFill="1" applyAlignment="1">
      <alignment horizontal="left"/>
    </xf>
    <xf numFmtId="44" fontId="6" fillId="0" borderId="0" xfId="1" applyFont="1" applyFill="1" applyBorder="1" applyAlignment="1" applyProtection="1">
      <alignment horizontal="left"/>
    </xf>
    <xf numFmtId="164" fontId="7" fillId="0" borderId="0" xfId="1" applyNumberFormat="1" applyFont="1" applyFill="1" applyBorder="1" applyAlignment="1" applyProtection="1">
      <alignment horizontal="left"/>
    </xf>
    <xf numFmtId="0" fontId="7" fillId="2" borderId="7" xfId="0" applyFont="1" applyFill="1" applyBorder="1" applyAlignment="1" applyProtection="1">
      <alignment horizontal="center" vertical="center" wrapText="1"/>
      <protection hidden="1"/>
    </xf>
    <xf numFmtId="0" fontId="6" fillId="2" borderId="7" xfId="0" applyFont="1" applyFill="1" applyBorder="1" applyAlignment="1">
      <alignment horizontal="left" vertical="top" wrapText="1"/>
    </xf>
    <xf numFmtId="0" fontId="6" fillId="2" borderId="0" xfId="0" applyFont="1" applyFill="1"/>
    <xf numFmtId="0" fontId="6" fillId="2" borderId="0" xfId="0" applyFont="1" applyFill="1" applyAlignment="1">
      <alignment horizontal="center" wrapText="1"/>
    </xf>
    <xf numFmtId="0" fontId="6" fillId="2" borderId="0" xfId="0" applyFont="1" applyFill="1" applyAlignment="1" applyProtection="1">
      <alignment horizontal="center" wrapText="1"/>
      <protection hidden="1"/>
    </xf>
    <xf numFmtId="0" fontId="9" fillId="2" borderId="0" xfId="2" applyFont="1" applyFill="1"/>
    <xf numFmtId="0" fontId="6" fillId="2" borderId="1" xfId="0" applyFont="1" applyFill="1" applyBorder="1" applyAlignment="1">
      <alignment horizontal="left"/>
    </xf>
    <xf numFmtId="0" fontId="8" fillId="2" borderId="0" xfId="0" applyFont="1" applyFill="1" applyAlignment="1">
      <alignment horizontal="left" vertical="top"/>
    </xf>
    <xf numFmtId="0" fontId="7" fillId="2" borderId="0" xfId="0" applyFont="1" applyFill="1" applyAlignment="1">
      <alignment horizontal="left" vertical="top"/>
    </xf>
    <xf numFmtId="0" fontId="7" fillId="2" borderId="0" xfId="0" applyFont="1" applyFill="1" applyAlignment="1" applyProtection="1">
      <alignment vertical="top"/>
      <protection hidden="1"/>
    </xf>
    <xf numFmtId="0" fontId="6" fillId="0" borderId="0" xfId="0" applyFont="1" applyAlignment="1">
      <alignment vertical="top"/>
    </xf>
    <xf numFmtId="0" fontId="9"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2" xfId="0" applyFont="1" applyFill="1" applyBorder="1" applyAlignment="1">
      <alignment vertical="top" wrapText="1"/>
    </xf>
    <xf numFmtId="0" fontId="6" fillId="2" borderId="2" xfId="0" applyFont="1" applyFill="1" applyBorder="1" applyAlignment="1">
      <alignment horizontal="left" vertical="top" wrapText="1"/>
    </xf>
    <xf numFmtId="0" fontId="7" fillId="0" borderId="0" xfId="0" applyFont="1" applyAlignment="1">
      <alignment vertical="top" wrapText="1"/>
    </xf>
    <xf numFmtId="0" fontId="6" fillId="0" borderId="2" xfId="0" applyFont="1" applyBorder="1" applyAlignment="1">
      <alignment vertical="top" wrapText="1"/>
    </xf>
    <xf numFmtId="0" fontId="6" fillId="2" borderId="6" xfId="0" applyFont="1" applyFill="1" applyBorder="1" applyAlignment="1">
      <alignment horizontal="left" vertical="top" wrapText="1"/>
    </xf>
    <xf numFmtId="0" fontId="6" fillId="0" borderId="5" xfId="0" applyFont="1" applyBorder="1" applyAlignment="1">
      <alignment horizontal="left" vertical="top" wrapText="1"/>
    </xf>
    <xf numFmtId="0" fontId="7" fillId="2" borderId="8" xfId="0" applyFont="1" applyFill="1" applyBorder="1" applyAlignment="1">
      <alignment horizontal="left"/>
    </xf>
    <xf numFmtId="0" fontId="7" fillId="2" borderId="9" xfId="0" applyFont="1" applyFill="1" applyBorder="1" applyAlignment="1">
      <alignment horizontal="left"/>
    </xf>
    <xf numFmtId="0" fontId="9" fillId="2" borderId="0" xfId="0" applyFont="1" applyFill="1" applyAlignment="1">
      <alignment horizontal="left" vertical="top"/>
    </xf>
    <xf numFmtId="0" fontId="7" fillId="4" borderId="2" xfId="0" applyFont="1" applyFill="1" applyBorder="1" applyAlignment="1" applyProtection="1">
      <alignment horizontal="center" vertical="center"/>
      <protection hidden="1"/>
    </xf>
    <xf numFmtId="44" fontId="7" fillId="4" borderId="2" xfId="1" applyFont="1" applyFill="1" applyBorder="1" applyAlignment="1" applyProtection="1">
      <alignment horizontal="left"/>
    </xf>
    <xf numFmtId="0" fontId="7" fillId="4" borderId="1" xfId="0" applyFont="1" applyFill="1" applyBorder="1" applyAlignment="1" applyProtection="1">
      <alignment horizontal="center" vertical="center"/>
      <protection hidden="1"/>
    </xf>
    <xf numFmtId="0" fontId="7" fillId="0" borderId="0" xfId="0" applyFont="1" applyAlignment="1">
      <alignment horizontal="center" wrapText="1"/>
    </xf>
    <xf numFmtId="0" fontId="6" fillId="4" borderId="2" xfId="0" applyFont="1" applyFill="1" applyBorder="1" applyAlignment="1">
      <alignment horizontal="center"/>
    </xf>
    <xf numFmtId="44" fontId="6" fillId="4" borderId="2" xfId="0" applyNumberFormat="1" applyFont="1" applyFill="1" applyBorder="1" applyAlignment="1">
      <alignment horizontal="left" wrapText="1"/>
    </xf>
    <xf numFmtId="0" fontId="4" fillId="2" borderId="0" xfId="2" applyFont="1" applyFill="1" applyAlignment="1" applyProtection="1">
      <alignment horizontal="left" vertical="top"/>
      <protection hidden="1"/>
    </xf>
    <xf numFmtId="0" fontId="3" fillId="2" borderId="0" xfId="0" applyFont="1" applyFill="1"/>
    <xf numFmtId="0" fontId="7" fillId="2" borderId="0" xfId="0" applyFont="1" applyFill="1" applyAlignment="1">
      <alignment horizontal="center" wrapText="1"/>
    </xf>
    <xf numFmtId="9" fontId="6" fillId="3" borderId="2" xfId="3" applyFont="1" applyFill="1" applyBorder="1" applyAlignment="1" applyProtection="1">
      <alignment horizontal="center"/>
      <protection locked="0"/>
    </xf>
    <xf numFmtId="44" fontId="6" fillId="3" borderId="2" xfId="1" applyFont="1" applyFill="1" applyBorder="1" applyAlignment="1" applyProtection="1">
      <alignment horizontal="left"/>
      <protection locked="0"/>
    </xf>
    <xf numFmtId="0" fontId="6" fillId="3" borderId="2" xfId="0" applyFont="1" applyFill="1" applyBorder="1" applyAlignment="1" applyProtection="1">
      <alignment horizontal="center"/>
      <protection locked="0"/>
    </xf>
    <xf numFmtId="0" fontId="7" fillId="0" borderId="0" xfId="0" applyFont="1" applyAlignment="1">
      <alignment vertical="top"/>
    </xf>
    <xf numFmtId="0" fontId="7" fillId="0" borderId="7" xfId="0" applyFont="1" applyBorder="1" applyAlignment="1">
      <alignment vertical="top"/>
    </xf>
    <xf numFmtId="0" fontId="7" fillId="0" borderId="7" xfId="0" applyFont="1" applyBorder="1" applyAlignment="1">
      <alignment horizontal="left"/>
    </xf>
    <xf numFmtId="0" fontId="7" fillId="0" borderId="0" xfId="2" applyFont="1" applyAlignment="1">
      <alignment horizontal="left"/>
    </xf>
    <xf numFmtId="0" fontId="6" fillId="0" borderId="0" xfId="0" applyFont="1" applyAlignment="1">
      <alignment horizontal="left" wrapText="1"/>
    </xf>
    <xf numFmtId="0" fontId="6" fillId="2" borderId="0" xfId="2" applyFont="1" applyFill="1" applyAlignment="1">
      <alignment horizontal="left" wrapText="1"/>
    </xf>
    <xf numFmtId="44" fontId="6" fillId="4" borderId="2" xfId="0" applyNumberFormat="1" applyFont="1" applyFill="1" applyBorder="1" applyAlignment="1">
      <alignment horizontal="center" wrapText="1"/>
    </xf>
    <xf numFmtId="37" fontId="6" fillId="4" borderId="2" xfId="4" applyNumberFormat="1" applyFont="1" applyFill="1" applyBorder="1" applyAlignment="1" applyProtection="1">
      <alignment horizontal="center"/>
    </xf>
    <xf numFmtId="0" fontId="7" fillId="2" borderId="7" xfId="0" applyFont="1" applyFill="1" applyBorder="1" applyAlignment="1" applyProtection="1">
      <alignment horizontal="center" vertical="center"/>
      <protection hidden="1"/>
    </xf>
    <xf numFmtId="0" fontId="7" fillId="0" borderId="0" xfId="0" applyFont="1" applyAlignment="1">
      <alignment horizontal="center" wrapText="1"/>
    </xf>
    <xf numFmtId="44" fontId="7" fillId="4" borderId="10" xfId="0" applyNumberFormat="1" applyFont="1" applyFill="1" applyBorder="1" applyAlignment="1">
      <alignment horizontal="center" vertical="center" wrapText="1"/>
    </xf>
    <xf numFmtId="44" fontId="7" fillId="4" borderId="3" xfId="0" applyNumberFormat="1" applyFont="1" applyFill="1" applyBorder="1" applyAlignment="1">
      <alignment horizontal="center" vertical="center" wrapText="1"/>
    </xf>
    <xf numFmtId="44" fontId="7" fillId="4" borderId="11" xfId="0" applyNumberFormat="1" applyFont="1" applyFill="1" applyBorder="1" applyAlignment="1">
      <alignment horizontal="left" vertical="center" wrapText="1"/>
    </xf>
    <xf numFmtId="44" fontId="7" fillId="4" borderId="4" xfId="0" applyNumberFormat="1" applyFont="1" applyFill="1" applyBorder="1" applyAlignment="1">
      <alignment horizontal="left" vertical="center" wrapText="1"/>
    </xf>
    <xf numFmtId="0" fontId="6" fillId="2" borderId="0" xfId="0" applyFont="1" applyFill="1" applyAlignment="1">
      <alignment horizontal="left" vertical="top" wrapText="1"/>
    </xf>
    <xf numFmtId="0" fontId="7" fillId="2" borderId="0" xfId="0" applyFont="1" applyFill="1" applyAlignment="1" applyProtection="1">
      <alignment horizontal="center" vertical="center" wrapText="1"/>
      <protection hidden="1"/>
    </xf>
    <xf numFmtId="0" fontId="6" fillId="4" borderId="2" xfId="0" applyFont="1" applyFill="1" applyBorder="1" applyAlignment="1">
      <alignment horizontal="center"/>
    </xf>
    <xf numFmtId="0" fontId="6" fillId="4" borderId="1" xfId="0" applyFont="1" applyFill="1" applyBorder="1" applyAlignment="1">
      <alignment horizontal="center"/>
    </xf>
    <xf numFmtId="0" fontId="6" fillId="4" borderId="12" xfId="0" applyFont="1" applyFill="1" applyBorder="1" applyAlignment="1">
      <alignment horizontal="center"/>
    </xf>
    <xf numFmtId="0" fontId="6" fillId="4" borderId="13" xfId="0" applyFont="1" applyFill="1" applyBorder="1" applyAlignment="1">
      <alignment horizontal="center"/>
    </xf>
    <xf numFmtId="0" fontId="6" fillId="0" borderId="0" xfId="0" applyFont="1" applyAlignment="1">
      <alignment horizontal="left" wrapText="1"/>
    </xf>
    <xf numFmtId="0" fontId="6" fillId="2" borderId="0" xfId="2" applyFont="1" applyFill="1" applyAlignment="1">
      <alignment horizontal="left" wrapText="1"/>
    </xf>
  </cellXfs>
  <cellStyles count="5">
    <cellStyle name="Comma" xfId="4" builtinId="3"/>
    <cellStyle name="Currency" xfId="1" builtinId="4"/>
    <cellStyle name="Normal" xfId="0" builtinId="0"/>
    <cellStyle name="Normal_Appendix A--Temps RFP Appendix" xfId="2" xr:uid="{00000000-0005-0000-0000-000002000000}"/>
    <cellStyle name="Percent" xfId="3" builtinId="5"/>
  </cellStyles>
  <dxfs count="0"/>
  <tableStyles count="0" defaultTableStyle="TableStyleMedium2"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38"/>
  <sheetViews>
    <sheetView showGridLines="0" zoomScaleNormal="100" workbookViewId="0"/>
  </sheetViews>
  <sheetFormatPr defaultColWidth="9.140625" defaultRowHeight="15.75" x14ac:dyDescent="0.25"/>
  <cols>
    <col min="1" max="1" width="2.85546875" style="1" customWidth="1"/>
    <col min="2" max="2" width="39.42578125" style="1" bestFit="1" customWidth="1"/>
    <col min="3" max="3" width="79.85546875" style="1" customWidth="1"/>
    <col min="4" max="4" width="29.42578125" style="1" customWidth="1"/>
    <col min="5" max="5" width="16" style="1" customWidth="1"/>
    <col min="6" max="6" width="9.140625" style="1"/>
    <col min="7" max="7" width="17" style="1" customWidth="1"/>
    <col min="8" max="16384" width="9.140625" style="1"/>
  </cols>
  <sheetData>
    <row r="1" spans="2:7" x14ac:dyDescent="0.25">
      <c r="B1" s="23"/>
      <c r="C1" s="23"/>
    </row>
    <row r="2" spans="2:7" ht="18" x14ac:dyDescent="0.25">
      <c r="B2" s="43" t="s">
        <v>59</v>
      </c>
      <c r="C2" s="23"/>
    </row>
    <row r="3" spans="2:7" x14ac:dyDescent="0.25">
      <c r="B3" s="44" t="s">
        <v>58</v>
      </c>
      <c r="C3" s="23"/>
    </row>
    <row r="4" spans="2:7" x14ac:dyDescent="0.25">
      <c r="B4" s="45" t="s">
        <v>1</v>
      </c>
      <c r="C4" s="30" t="s">
        <v>0</v>
      </c>
    </row>
    <row r="5" spans="2:7" x14ac:dyDescent="0.25">
      <c r="B5" s="46"/>
      <c r="C5" s="69" t="s">
        <v>61</v>
      </c>
      <c r="F5" s="3"/>
      <c r="G5" s="3"/>
    </row>
    <row r="6" spans="2:7" x14ac:dyDescent="0.25">
      <c r="B6" s="46"/>
      <c r="C6" s="23"/>
      <c r="D6" s="2"/>
      <c r="F6" s="3"/>
      <c r="G6" s="3"/>
    </row>
    <row r="7" spans="2:7" ht="92.25" x14ac:dyDescent="0.25">
      <c r="B7" s="47" t="s">
        <v>4</v>
      </c>
      <c r="C7" s="48" t="s">
        <v>41</v>
      </c>
      <c r="D7" s="4"/>
      <c r="F7" s="4"/>
    </row>
    <row r="8" spans="2:7" x14ac:dyDescent="0.25">
      <c r="B8" s="47"/>
      <c r="C8" s="48"/>
      <c r="D8" s="4"/>
      <c r="F8" s="4"/>
    </row>
    <row r="9" spans="2:7" x14ac:dyDescent="0.25">
      <c r="B9" s="57" t="s">
        <v>3</v>
      </c>
      <c r="C9" s="48" t="s">
        <v>2</v>
      </c>
      <c r="D9" s="4"/>
      <c r="F9" s="4"/>
    </row>
    <row r="10" spans="2:7" x14ac:dyDescent="0.25">
      <c r="B10" s="47"/>
      <c r="C10" s="48"/>
      <c r="D10" s="4"/>
      <c r="E10" s="4"/>
      <c r="F10" s="4"/>
    </row>
    <row r="11" spans="2:7" x14ac:dyDescent="0.25">
      <c r="B11" s="72" t="s">
        <v>18</v>
      </c>
      <c r="C11" s="66"/>
      <c r="D11" s="4"/>
      <c r="E11" s="4"/>
      <c r="F11" s="4"/>
    </row>
    <row r="12" spans="2:7" ht="30" x14ac:dyDescent="0.25">
      <c r="B12" s="53" t="s">
        <v>17</v>
      </c>
      <c r="C12" s="49" t="s">
        <v>23</v>
      </c>
      <c r="D12" s="21"/>
      <c r="E12" s="5"/>
      <c r="F12" s="5"/>
      <c r="G12" s="5"/>
    </row>
    <row r="13" spans="2:7" ht="45" x14ac:dyDescent="0.25">
      <c r="B13" s="50" t="s">
        <v>20</v>
      </c>
      <c r="C13" s="49" t="s">
        <v>55</v>
      </c>
      <c r="D13" s="21"/>
      <c r="E13" s="5"/>
      <c r="F13" s="5"/>
      <c r="G13" s="5"/>
    </row>
    <row r="14" spans="2:7" ht="45" x14ac:dyDescent="0.25">
      <c r="B14" s="50" t="s">
        <v>21</v>
      </c>
      <c r="C14" s="49" t="s">
        <v>56</v>
      </c>
      <c r="D14" s="5"/>
      <c r="E14" s="5"/>
      <c r="F14" s="5"/>
      <c r="G14" s="5"/>
    </row>
    <row r="15" spans="2:7" ht="45" x14ac:dyDescent="0.25">
      <c r="B15" s="50" t="s">
        <v>22</v>
      </c>
      <c r="C15" s="49" t="s">
        <v>57</v>
      </c>
      <c r="D15" s="5"/>
      <c r="E15" s="5"/>
      <c r="F15" s="5"/>
      <c r="G15" s="5"/>
    </row>
    <row r="16" spans="2:7" x14ac:dyDescent="0.25">
      <c r="B16" s="23"/>
      <c r="C16" s="23"/>
    </row>
    <row r="17" spans="2:7" x14ac:dyDescent="0.25">
      <c r="B17" s="51" t="s">
        <v>16</v>
      </c>
      <c r="C17" s="46"/>
    </row>
    <row r="18" spans="2:7" ht="30" x14ac:dyDescent="0.25">
      <c r="B18" s="52" t="s">
        <v>24</v>
      </c>
      <c r="C18" s="52" t="s">
        <v>32</v>
      </c>
    </row>
    <row r="19" spans="2:7" ht="30" x14ac:dyDescent="0.25">
      <c r="B19" s="50" t="s">
        <v>13</v>
      </c>
      <c r="C19" s="50" t="s">
        <v>14</v>
      </c>
    </row>
    <row r="20" spans="2:7" x14ac:dyDescent="0.25">
      <c r="B20" s="23"/>
      <c r="C20" s="23"/>
    </row>
    <row r="21" spans="2:7" x14ac:dyDescent="0.25">
      <c r="B21" s="71" t="s">
        <v>25</v>
      </c>
      <c r="C21" s="46"/>
    </row>
    <row r="22" spans="2:7" ht="30" x14ac:dyDescent="0.25">
      <c r="B22" s="54" t="s">
        <v>26</v>
      </c>
      <c r="C22" s="52" t="s">
        <v>29</v>
      </c>
    </row>
    <row r="23" spans="2:7" ht="30" x14ac:dyDescent="0.25">
      <c r="B23" s="52" t="s">
        <v>27</v>
      </c>
      <c r="C23" s="52" t="s">
        <v>30</v>
      </c>
      <c r="D23" s="6"/>
    </row>
    <row r="24" spans="2:7" ht="30" x14ac:dyDescent="0.25">
      <c r="B24" s="52" t="s">
        <v>28</v>
      </c>
      <c r="C24" s="52" t="s">
        <v>31</v>
      </c>
      <c r="D24" s="6"/>
    </row>
    <row r="25" spans="2:7" ht="30" x14ac:dyDescent="0.25">
      <c r="B25" s="50" t="s">
        <v>13</v>
      </c>
      <c r="C25" s="50" t="s">
        <v>14</v>
      </c>
      <c r="D25" s="5"/>
      <c r="E25" s="5"/>
      <c r="F25" s="5"/>
      <c r="G25" s="5"/>
    </row>
    <row r="26" spans="2:7" x14ac:dyDescent="0.25">
      <c r="B26" s="23"/>
      <c r="C26" s="23"/>
    </row>
    <row r="27" spans="2:7" x14ac:dyDescent="0.25">
      <c r="B27" s="70" t="s">
        <v>19</v>
      </c>
      <c r="C27" s="46"/>
    </row>
    <row r="28" spans="2:7" x14ac:dyDescent="0.25">
      <c r="B28" s="52" t="s">
        <v>33</v>
      </c>
      <c r="C28" s="52" t="s">
        <v>35</v>
      </c>
    </row>
    <row r="29" spans="2:7" ht="30" x14ac:dyDescent="0.25">
      <c r="B29" s="52" t="s">
        <v>34</v>
      </c>
      <c r="C29" s="52" t="s">
        <v>36</v>
      </c>
    </row>
    <row r="30" spans="2:7" ht="30" x14ac:dyDescent="0.25">
      <c r="B30" s="50" t="s">
        <v>13</v>
      </c>
      <c r="C30" s="50" t="s">
        <v>14</v>
      </c>
      <c r="D30" s="5"/>
      <c r="E30" s="5"/>
      <c r="F30" s="5"/>
      <c r="G30" s="5"/>
    </row>
    <row r="31" spans="2:7" x14ac:dyDescent="0.25">
      <c r="B31" s="23"/>
      <c r="C31" s="23"/>
    </row>
    <row r="32" spans="2:7" x14ac:dyDescent="0.25">
      <c r="B32" s="70" t="s">
        <v>38</v>
      </c>
      <c r="C32" s="46"/>
    </row>
    <row r="33" spans="2:7" ht="45" x14ac:dyDescent="0.25">
      <c r="B33" s="52" t="s">
        <v>37</v>
      </c>
      <c r="C33" s="52" t="s">
        <v>39</v>
      </c>
    </row>
    <row r="34" spans="2:7" ht="30" x14ac:dyDescent="0.25">
      <c r="B34" s="50" t="s">
        <v>13</v>
      </c>
      <c r="C34" s="50" t="s">
        <v>14</v>
      </c>
      <c r="D34" s="5"/>
      <c r="E34" s="5"/>
      <c r="F34" s="5"/>
      <c r="G34" s="5"/>
    </row>
    <row r="36" spans="2:7" x14ac:dyDescent="0.25">
      <c r="B36" s="70" t="s">
        <v>60</v>
      </c>
      <c r="C36" s="46"/>
    </row>
    <row r="37" spans="2:7" ht="45" x14ac:dyDescent="0.25">
      <c r="B37" s="52" t="s">
        <v>37</v>
      </c>
      <c r="C37" s="52" t="s">
        <v>40</v>
      </c>
    </row>
    <row r="38" spans="2:7" ht="30" x14ac:dyDescent="0.25">
      <c r="B38" s="50" t="s">
        <v>13</v>
      </c>
      <c r="C38" s="50" t="s">
        <v>14</v>
      </c>
      <c r="D38" s="5"/>
      <c r="E38" s="5"/>
      <c r="F38" s="5"/>
      <c r="G38" s="5"/>
    </row>
  </sheetData>
  <sheetProtection algorithmName="SHA-512" hashValue="pt2qDGN0i7Uvp/J33yxhY7N7QVMAayK7yrGDbkJIX3GsYKGmgaZGIyo1aWC5AG3pZpltRJTUIku4/sckkSO7HQ==" saltValue="MKZTblB8zawsLmHShcm9og==" spinCount="100000" sheet="1" objects="1" scenarios="1"/>
  <pageMargins left="0.45" right="0.45" top="0.5" bottom="0.5" header="0.3" footer="0.3"/>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15"/>
  <sheetViews>
    <sheetView showGridLines="0" tabSelected="1" zoomScaleNormal="100" workbookViewId="0">
      <selection activeCell="F3" sqref="F3"/>
    </sheetView>
  </sheetViews>
  <sheetFormatPr defaultColWidth="8" defaultRowHeight="15.75" x14ac:dyDescent="0.25"/>
  <cols>
    <col min="1" max="1" width="2.85546875" style="10" customWidth="1"/>
    <col min="2" max="2" width="64.140625" style="8" customWidth="1"/>
    <col min="3" max="3" width="18.85546875" style="12" customWidth="1"/>
    <col min="4" max="4" width="18.85546875" style="8" customWidth="1"/>
    <col min="5" max="8" width="18.85546875" style="10" customWidth="1"/>
    <col min="9" max="16384" width="8" style="10"/>
  </cols>
  <sheetData>
    <row r="1" spans="2:8" x14ac:dyDescent="0.25">
      <c r="B1" s="38"/>
      <c r="C1" s="39"/>
    </row>
    <row r="2" spans="2:8" ht="18" x14ac:dyDescent="0.25">
      <c r="B2" s="43" t="str">
        <f>Instructions!$B$2</f>
        <v>State of Indiana, RFP 23-72658</v>
      </c>
      <c r="C2" s="40"/>
      <c r="E2" s="7"/>
      <c r="F2" s="9"/>
      <c r="G2" s="9"/>
    </row>
    <row r="3" spans="2:8" x14ac:dyDescent="0.25">
      <c r="B3" s="24" t="str">
        <f>Instructions!$B$3</f>
        <v>Attachment D - Cost Proposal Template</v>
      </c>
      <c r="D3" s="11"/>
      <c r="E3" s="7"/>
      <c r="F3" s="9"/>
      <c r="G3" s="9"/>
    </row>
    <row r="4" spans="2:8" x14ac:dyDescent="0.25">
      <c r="B4" s="25" t="str">
        <f>B7</f>
        <v>Evaluated 4 Year Total Cost</v>
      </c>
      <c r="E4" s="13"/>
      <c r="F4" s="9"/>
      <c r="G4" s="9"/>
    </row>
    <row r="5" spans="2:8" s="15" customFormat="1" ht="13.5" customHeight="1" thickBot="1" x14ac:dyDescent="0.3">
      <c r="C5" s="40"/>
      <c r="D5" s="3"/>
      <c r="E5" s="14"/>
      <c r="F5" s="64"/>
      <c r="G5" s="64"/>
    </row>
    <row r="6" spans="2:8" s="15" customFormat="1" x14ac:dyDescent="0.25">
      <c r="B6" s="55" t="s">
        <v>0</v>
      </c>
      <c r="C6" s="80" t="str">
        <f>IF(Instructions!C5="Insert Respondent Name Here","",Instructions!C5)</f>
        <v>Life Science Logistics, LLC</v>
      </c>
      <c r="D6" s="81"/>
      <c r="E6" s="14"/>
      <c r="F6" s="64"/>
      <c r="G6" s="64"/>
    </row>
    <row r="7" spans="2:8" s="15" customFormat="1" ht="16.5" thickBot="1" x14ac:dyDescent="0.3">
      <c r="B7" s="56" t="s">
        <v>42</v>
      </c>
      <c r="C7" s="82">
        <f>SUM(C11:C12)+SUM(C18:F33)</f>
        <v>20694341.583451226</v>
      </c>
      <c r="D7" s="83"/>
      <c r="E7" s="14"/>
      <c r="F7" s="64"/>
      <c r="G7" s="64"/>
    </row>
    <row r="8" spans="2:8" ht="15.6" customHeight="1" x14ac:dyDescent="0.25">
      <c r="B8" s="38"/>
      <c r="C8" s="39"/>
      <c r="D8" s="64"/>
      <c r="E8" s="64"/>
      <c r="F8" s="64"/>
      <c r="G8" s="64"/>
      <c r="H8" s="64"/>
    </row>
    <row r="9" spans="2:8" ht="15.6" customHeight="1" x14ac:dyDescent="0.25">
      <c r="B9" s="38"/>
      <c r="C9" s="39"/>
      <c r="D9" s="64"/>
      <c r="E9" s="64"/>
      <c r="F9" s="64"/>
      <c r="G9" s="64"/>
      <c r="H9" s="64"/>
    </row>
    <row r="10" spans="2:8" x14ac:dyDescent="0.25">
      <c r="B10" s="41" t="str">
        <f>Instructions!B11</f>
        <v>Initial Setup Logistics (Including Handling)</v>
      </c>
      <c r="C10" s="64"/>
      <c r="D10" s="64"/>
      <c r="E10" s="64"/>
      <c r="F10" s="64"/>
      <c r="G10" s="64"/>
      <c r="H10" s="64"/>
    </row>
    <row r="11" spans="2:8" x14ac:dyDescent="0.25">
      <c r="B11" s="28" t="str">
        <f>Instructions!B12</f>
        <v>Fixed Implementation Fee</v>
      </c>
      <c r="C11" s="63">
        <f>'Initial Setup'!B15</f>
        <v>15000</v>
      </c>
      <c r="D11" s="64"/>
      <c r="E11" s="64"/>
      <c r="F11" s="64"/>
      <c r="G11" s="64"/>
      <c r="H11" s="64"/>
    </row>
    <row r="12" spans="2:8" x14ac:dyDescent="0.25">
      <c r="B12" s="28" t="str">
        <f>Instructions!B13</f>
        <v>Fixed Delivery Charge for Base Transfer Volume</v>
      </c>
      <c r="C12" s="63">
        <f>'Initial Setup'!B21</f>
        <v>126000</v>
      </c>
      <c r="D12" s="64"/>
      <c r="E12" s="64"/>
      <c r="F12" s="64"/>
      <c r="G12" s="64"/>
      <c r="H12" s="64"/>
    </row>
    <row r="13" spans="2:8" x14ac:dyDescent="0.25">
      <c r="B13" s="28" t="str">
        <f>Instructions!B14</f>
        <v>Additional Delivery Charge for Transfer - Truckload</v>
      </c>
      <c r="C13" s="76" t="s">
        <v>12</v>
      </c>
      <c r="D13" s="64"/>
      <c r="E13" s="64"/>
      <c r="F13" s="64"/>
      <c r="G13" s="64"/>
      <c r="H13" s="64"/>
    </row>
    <row r="14" spans="2:8" x14ac:dyDescent="0.25">
      <c r="B14" s="42" t="str">
        <f>Instructions!B15</f>
        <v>Additional Delivery Charge for Transfer - Less-Than-Truckload</v>
      </c>
      <c r="C14" s="76" t="s">
        <v>12</v>
      </c>
      <c r="D14" s="64"/>
      <c r="E14" s="64"/>
      <c r="F14" s="64"/>
      <c r="G14" s="64"/>
      <c r="H14" s="64"/>
    </row>
    <row r="15" spans="2:8" s="1" customFormat="1" x14ac:dyDescent="0.25">
      <c r="B15" s="23"/>
      <c r="C15" s="23"/>
      <c r="D15" s="23"/>
      <c r="E15" s="23"/>
      <c r="F15" s="23"/>
      <c r="G15" s="23"/>
      <c r="H15" s="23"/>
    </row>
    <row r="16" spans="2:8" s="1" customFormat="1" x14ac:dyDescent="0.25">
      <c r="B16" s="23"/>
      <c r="C16" s="39"/>
      <c r="D16" s="8"/>
      <c r="E16" s="10"/>
      <c r="F16" s="10"/>
      <c r="G16" s="79" t="s">
        <v>10</v>
      </c>
      <c r="H16" s="79" t="s">
        <v>11</v>
      </c>
    </row>
    <row r="17" spans="2:8" ht="15.6" customHeight="1" x14ac:dyDescent="0.25">
      <c r="B17" s="41" t="str">
        <f>Instructions!B17</f>
        <v>Site, Oversight, and Management</v>
      </c>
      <c r="C17" s="61" t="s">
        <v>5</v>
      </c>
      <c r="D17" s="61" t="s">
        <v>7</v>
      </c>
      <c r="E17" s="61" t="s">
        <v>8</v>
      </c>
      <c r="F17" s="61" t="s">
        <v>9</v>
      </c>
      <c r="G17" s="79"/>
      <c r="H17" s="79"/>
    </row>
    <row r="18" spans="2:8" x14ac:dyDescent="0.25">
      <c r="B18" s="28" t="str">
        <f>Instructions!B18</f>
        <v>Fixed Monthly Fee</v>
      </c>
      <c r="C18" s="63">
        <f>'Site, Oversight, and Management'!D15</f>
        <v>4044828.2218499994</v>
      </c>
      <c r="D18" s="63">
        <f>'Site, Oversight, and Management'!E15</f>
        <v>4247069.6329424996</v>
      </c>
      <c r="E18" s="63">
        <f>'Site, Oversight, and Management'!F15</f>
        <v>4459423.1145896241</v>
      </c>
      <c r="F18" s="63">
        <f>'Site, Oversight, and Management'!G15</f>
        <v>4682394.2703191061</v>
      </c>
      <c r="G18" s="63">
        <f>'Site, Oversight, and Management'!H15</f>
        <v>4916513.9838350611</v>
      </c>
      <c r="H18" s="63">
        <f>'Site, Oversight, and Management'!I15</f>
        <v>5162339.6830268148</v>
      </c>
    </row>
    <row r="19" spans="2:8" s="1" customFormat="1" x14ac:dyDescent="0.25">
      <c r="B19" s="23"/>
      <c r="C19" s="23"/>
      <c r="D19" s="23"/>
      <c r="E19" s="23"/>
      <c r="F19" s="23"/>
      <c r="G19" s="23"/>
      <c r="H19" s="23"/>
    </row>
    <row r="20" spans="2:8" x14ac:dyDescent="0.25">
      <c r="B20" s="41" t="str">
        <f>Instructions!B21</f>
        <v>Outbound Shipping (Including Handling)</v>
      </c>
      <c r="C20" s="23"/>
      <c r="D20" s="23"/>
      <c r="E20" s="23"/>
      <c r="F20" s="23"/>
      <c r="G20" s="23"/>
      <c r="H20" s="23"/>
    </row>
    <row r="21" spans="2:8" x14ac:dyDescent="0.25">
      <c r="B21" s="28" t="str">
        <f>Instructions!B22</f>
        <v>Truckload</v>
      </c>
      <c r="C21" s="63">
        <f>'Outbound Shipping'!D15</f>
        <v>471500</v>
      </c>
      <c r="D21" s="63">
        <f>'Outbound Shipping'!E15</f>
        <v>495075</v>
      </c>
      <c r="E21" s="63">
        <f>'Outbound Shipping'!F15</f>
        <v>1039657.5</v>
      </c>
      <c r="F21" s="63">
        <f>'Outbound Shipping'!G15</f>
        <v>545820.18750000012</v>
      </c>
      <c r="G21" s="63">
        <f>'Outbound Shipping'!H15</f>
        <v>573111.19687500002</v>
      </c>
      <c r="H21" s="63">
        <f>'Outbound Shipping'!I15</f>
        <v>601766.75671875011</v>
      </c>
    </row>
    <row r="22" spans="2:8" x14ac:dyDescent="0.25">
      <c r="B22" s="28" t="str">
        <f>Instructions!B23</f>
        <v>Less-Than-Truckload</v>
      </c>
      <c r="C22" s="63">
        <f>'Outbound Shipping'!D21</f>
        <v>103250</v>
      </c>
      <c r="D22" s="63">
        <f>'Outbound Shipping'!E21</f>
        <v>108412.5</v>
      </c>
      <c r="E22" s="63">
        <f>'Outbound Shipping'!F21</f>
        <v>227666.25</v>
      </c>
      <c r="F22" s="63">
        <f>'Outbound Shipping'!G21</f>
        <v>119524.78125000001</v>
      </c>
      <c r="G22" s="63">
        <f>'Outbound Shipping'!H21</f>
        <v>125501.0203125</v>
      </c>
      <c r="H22" s="63">
        <f>'Outbound Shipping'!I21</f>
        <v>131776.07132812502</v>
      </c>
    </row>
    <row r="23" spans="2:8" x14ac:dyDescent="0.25">
      <c r="B23" s="28" t="str">
        <f>Instructions!B24</f>
        <v>Courier Delivery (Less-Than Pallet Volume)</v>
      </c>
      <c r="C23" s="63">
        <f>'Outbound Shipping'!D27</f>
        <v>1000</v>
      </c>
      <c r="D23" s="63">
        <f>'Outbound Shipping'!E27</f>
        <v>1050</v>
      </c>
      <c r="E23" s="63">
        <f>'Outbound Shipping'!F27</f>
        <v>5512.5</v>
      </c>
      <c r="F23" s="63">
        <f>'Outbound Shipping'!G27</f>
        <v>1157.6250000000002</v>
      </c>
      <c r="G23" s="63">
        <f>'Outbound Shipping'!H27</f>
        <v>1215.5062499999999</v>
      </c>
      <c r="H23" s="63">
        <f>'Outbound Shipping'!I27</f>
        <v>1276.2815625000001</v>
      </c>
    </row>
    <row r="24" spans="2:8" s="1" customFormat="1" x14ac:dyDescent="0.25">
      <c r="B24" s="23"/>
      <c r="C24" s="23"/>
      <c r="D24" s="23"/>
      <c r="E24" s="23"/>
      <c r="F24" s="23"/>
      <c r="G24" s="23"/>
      <c r="H24" s="23"/>
    </row>
    <row r="25" spans="2:8" x14ac:dyDescent="0.25">
      <c r="B25" s="41" t="str">
        <f>Instructions!B27</f>
        <v>Inbound Receiving (Including Handling)</v>
      </c>
      <c r="C25" s="61"/>
      <c r="D25" s="61"/>
      <c r="E25" s="61"/>
      <c r="F25" s="61"/>
      <c r="G25" s="61"/>
      <c r="H25" s="61"/>
    </row>
    <row r="26" spans="2:8" x14ac:dyDescent="0.25">
      <c r="B26" s="28" t="str">
        <f>Instructions!B28</f>
        <v>Per Pallet</v>
      </c>
      <c r="C26" s="63">
        <f>'Inbound Receiving'!D15</f>
        <v>0</v>
      </c>
      <c r="D26" s="63">
        <f>'Inbound Receiving'!E15</f>
        <v>0</v>
      </c>
      <c r="E26" s="63">
        <f>'Inbound Receiving'!F15</f>
        <v>0</v>
      </c>
      <c r="F26" s="63">
        <f>'Inbound Receiving'!G15</f>
        <v>0</v>
      </c>
      <c r="G26" s="63">
        <f>'Inbound Receiving'!H15</f>
        <v>0</v>
      </c>
      <c r="H26" s="63">
        <f>'Inbound Receiving'!I15</f>
        <v>0</v>
      </c>
    </row>
    <row r="27" spans="2:8" x14ac:dyDescent="0.25">
      <c r="B27" s="28" t="str">
        <f>Instructions!B29</f>
        <v>Per Delivery (Less-Than Pallet Volume)</v>
      </c>
      <c r="C27" s="63">
        <f>'Inbound Receiving'!D21</f>
        <v>0</v>
      </c>
      <c r="D27" s="63">
        <f>'Inbound Receiving'!E21</f>
        <v>0</v>
      </c>
      <c r="E27" s="63">
        <f>'Inbound Receiving'!F21</f>
        <v>0</v>
      </c>
      <c r="F27" s="63">
        <f>'Inbound Receiving'!G21</f>
        <v>0</v>
      </c>
      <c r="G27" s="63">
        <f>'Inbound Receiving'!H21</f>
        <v>0</v>
      </c>
      <c r="H27" s="63">
        <f>'Inbound Receiving'!I21</f>
        <v>0</v>
      </c>
    </row>
    <row r="28" spans="2:8" s="1" customFormat="1" x14ac:dyDescent="0.25">
      <c r="B28" s="23"/>
      <c r="C28" s="23"/>
      <c r="D28" s="23"/>
      <c r="E28" s="23"/>
      <c r="F28" s="23"/>
      <c r="G28" s="23"/>
      <c r="H28" s="23"/>
    </row>
    <row r="29" spans="2:8" x14ac:dyDescent="0.25">
      <c r="B29" s="41" t="str">
        <f>Instructions!B32</f>
        <v>Kitting Services (Including Oversight and Management; Excluding Materials)</v>
      </c>
      <c r="C29" s="61"/>
      <c r="D29" s="61"/>
      <c r="E29" s="61"/>
      <c r="F29" s="61"/>
      <c r="G29" s="61"/>
      <c r="H29" s="61"/>
    </row>
    <row r="30" spans="2:8" x14ac:dyDescent="0.25">
      <c r="B30" s="28" t="str">
        <f>Instructions!B33</f>
        <v>Hourly Rate</v>
      </c>
      <c r="C30" s="63">
        <f>Kitting!D15</f>
        <v>0</v>
      </c>
      <c r="D30" s="63">
        <f>Kitting!E15</f>
        <v>0</v>
      </c>
      <c r="E30" s="63">
        <f>Kitting!F15</f>
        <v>0</v>
      </c>
      <c r="F30" s="63">
        <f>Kitting!G15</f>
        <v>0</v>
      </c>
      <c r="G30" s="63">
        <f>Kitting!H15</f>
        <v>0</v>
      </c>
      <c r="H30" s="63">
        <f>Kitting!I15</f>
        <v>0</v>
      </c>
    </row>
    <row r="31" spans="2:8" s="1" customFormat="1" x14ac:dyDescent="0.25">
      <c r="B31" s="23"/>
      <c r="C31" s="23"/>
      <c r="D31" s="23"/>
      <c r="E31" s="23"/>
      <c r="F31" s="23"/>
      <c r="G31" s="23"/>
      <c r="H31" s="23"/>
    </row>
    <row r="32" spans="2:8" x14ac:dyDescent="0.25">
      <c r="B32" s="41" t="str">
        <f>Instructions!B36</f>
        <v>Biomedical Equipment Maintenance (Including Oversight and Management; Excluding Materials)</v>
      </c>
      <c r="C32" s="61"/>
      <c r="D32" s="61"/>
      <c r="E32" s="61"/>
      <c r="F32" s="61"/>
      <c r="G32" s="61"/>
      <c r="H32" s="61"/>
    </row>
    <row r="33" spans="2:8" x14ac:dyDescent="0.25">
      <c r="B33" s="28" t="str">
        <f>Instructions!B37</f>
        <v>Hourly Rate</v>
      </c>
      <c r="C33" s="63">
        <f>'Biomedical Equipment Maint.'!D15</f>
        <v>0</v>
      </c>
      <c r="D33" s="63">
        <f>'Biomedical Equipment Maint.'!E15</f>
        <v>0</v>
      </c>
      <c r="E33" s="63">
        <f>'Biomedical Equipment Maint.'!F15</f>
        <v>0</v>
      </c>
      <c r="F33" s="63">
        <f>'Biomedical Equipment Maint.'!G15</f>
        <v>0</v>
      </c>
      <c r="G33" s="63">
        <f>'Biomedical Equipment Maint.'!H15</f>
        <v>0</v>
      </c>
      <c r="H33" s="63">
        <f>'Biomedical Equipment Maint.'!I15</f>
        <v>0</v>
      </c>
    </row>
    <row r="34" spans="2:8" s="1" customFormat="1" x14ac:dyDescent="0.25">
      <c r="B34" s="23"/>
      <c r="C34" s="23"/>
      <c r="D34" s="23"/>
      <c r="E34" s="23"/>
      <c r="F34" s="23"/>
      <c r="G34" s="23"/>
      <c r="H34" s="23"/>
    </row>
    <row r="37" spans="2:8" ht="18" customHeight="1" x14ac:dyDescent="0.25"/>
    <row r="38" spans="2:8" ht="18" customHeight="1" x14ac:dyDescent="0.25"/>
    <row r="39" spans="2:8" ht="27.75" customHeight="1" x14ac:dyDescent="0.25">
      <c r="G39" s="16"/>
    </row>
    <row r="40" spans="2:8" ht="18" customHeight="1" x14ac:dyDescent="0.25">
      <c r="F40" s="16"/>
    </row>
    <row r="41" spans="2:8" ht="18" customHeight="1" x14ac:dyDescent="0.25">
      <c r="F41" s="16"/>
    </row>
    <row r="42" spans="2:8" ht="41.25" customHeight="1" x14ac:dyDescent="0.25">
      <c r="G42" s="16"/>
    </row>
    <row r="43" spans="2:8" ht="18.75" customHeight="1" x14ac:dyDescent="0.25">
      <c r="G43" s="16"/>
    </row>
    <row r="44" spans="2:8" ht="18.75" customHeight="1" x14ac:dyDescent="0.25">
      <c r="G44" s="16"/>
    </row>
    <row r="45" spans="2:8" ht="18.75" customHeight="1" x14ac:dyDescent="0.25">
      <c r="G45" s="16"/>
    </row>
    <row r="46" spans="2:8" ht="18.75" customHeight="1" x14ac:dyDescent="0.25">
      <c r="G46" s="16"/>
    </row>
    <row r="47" spans="2:8" ht="18.75" customHeight="1" x14ac:dyDescent="0.25">
      <c r="G47" s="16"/>
    </row>
    <row r="48" spans="2:8" ht="18" customHeight="1" x14ac:dyDescent="0.25">
      <c r="B48" s="65"/>
      <c r="C48" s="8"/>
    </row>
    <row r="49" spans="2:5" ht="18" customHeight="1" x14ac:dyDescent="0.25">
      <c r="B49" s="10"/>
      <c r="C49" s="8"/>
    </row>
    <row r="50" spans="2:5" ht="18" customHeight="1" x14ac:dyDescent="0.25"/>
    <row r="51" spans="2:5" ht="18" customHeight="1" x14ac:dyDescent="0.25"/>
    <row r="52" spans="2:5" ht="18" customHeight="1" x14ac:dyDescent="0.25"/>
    <row r="53" spans="2:5" ht="18" customHeight="1" x14ac:dyDescent="0.25"/>
    <row r="54" spans="2:5" ht="18" customHeight="1" x14ac:dyDescent="0.25"/>
    <row r="55" spans="2:5" ht="18" customHeight="1" x14ac:dyDescent="0.25">
      <c r="E55" s="8"/>
    </row>
    <row r="56" spans="2:5" ht="18" customHeight="1" x14ac:dyDescent="0.25">
      <c r="E56" s="8"/>
    </row>
    <row r="57" spans="2:5" ht="18" customHeight="1" x14ac:dyDescent="0.25">
      <c r="E57" s="8"/>
    </row>
    <row r="58" spans="2:5" ht="18" customHeight="1" x14ac:dyDescent="0.25">
      <c r="E58" s="8"/>
    </row>
    <row r="59" spans="2:5" ht="18" customHeight="1" x14ac:dyDescent="0.25">
      <c r="E59" s="8"/>
    </row>
    <row r="60" spans="2:5" x14ac:dyDescent="0.25">
      <c r="E60" s="8"/>
    </row>
    <row r="61" spans="2:5" x14ac:dyDescent="0.25">
      <c r="E61" s="8"/>
    </row>
    <row r="63" spans="2:5" ht="18" customHeight="1" x14ac:dyDescent="0.25"/>
    <row r="64" spans="2:5" ht="18" customHeight="1" x14ac:dyDescent="0.25"/>
    <row r="65" spans="2:5" ht="18" customHeight="1" x14ac:dyDescent="0.25"/>
    <row r="66" spans="2:5" ht="18" customHeight="1" x14ac:dyDescent="0.25">
      <c r="C66" s="10"/>
      <c r="E66" s="17"/>
    </row>
    <row r="67" spans="2:5" ht="18" customHeight="1" x14ac:dyDescent="0.25">
      <c r="B67" s="10"/>
      <c r="C67" s="10"/>
    </row>
    <row r="68" spans="2:5" ht="18" customHeight="1" x14ac:dyDescent="0.25">
      <c r="B68" s="10"/>
      <c r="C68" s="10"/>
    </row>
    <row r="69" spans="2:5" ht="18" customHeight="1" x14ac:dyDescent="0.25">
      <c r="B69" s="10"/>
      <c r="C69" s="10"/>
    </row>
    <row r="70" spans="2:5" ht="17.25" customHeight="1" x14ac:dyDescent="0.25">
      <c r="B70" s="10"/>
      <c r="C70" s="10"/>
    </row>
    <row r="71" spans="2:5" ht="18" customHeight="1" x14ac:dyDescent="0.25">
      <c r="B71" s="10"/>
      <c r="C71" s="10"/>
    </row>
    <row r="72" spans="2:5" ht="18" customHeight="1" x14ac:dyDescent="0.25">
      <c r="B72" s="10"/>
      <c r="C72" s="10"/>
    </row>
    <row r="73" spans="2:5" ht="18" customHeight="1" x14ac:dyDescent="0.25">
      <c r="B73" s="10"/>
      <c r="C73" s="10"/>
      <c r="D73" s="10"/>
    </row>
    <row r="74" spans="2:5" ht="18" customHeight="1" x14ac:dyDescent="0.25">
      <c r="B74" s="10"/>
      <c r="C74" s="10"/>
      <c r="D74" s="10"/>
    </row>
    <row r="75" spans="2:5" ht="18" customHeight="1" x14ac:dyDescent="0.25">
      <c r="B75" s="10"/>
      <c r="C75" s="10"/>
      <c r="D75" s="10"/>
    </row>
    <row r="76" spans="2:5" ht="18" customHeight="1" x14ac:dyDescent="0.25">
      <c r="D76" s="10"/>
    </row>
    <row r="77" spans="2:5" ht="18" customHeight="1" x14ac:dyDescent="0.25">
      <c r="D77" s="10"/>
    </row>
    <row r="78" spans="2:5" ht="18" customHeight="1" x14ac:dyDescent="0.25">
      <c r="D78" s="10"/>
    </row>
    <row r="79" spans="2:5" ht="18" customHeight="1" x14ac:dyDescent="0.25">
      <c r="D79" s="10"/>
    </row>
    <row r="80" spans="2:5" ht="18" customHeight="1" x14ac:dyDescent="0.25">
      <c r="D80" s="10"/>
    </row>
    <row r="81" spans="2:4" ht="18" customHeight="1" x14ac:dyDescent="0.25">
      <c r="D81" s="10"/>
    </row>
    <row r="82" spans="2:4" ht="18" customHeight="1" x14ac:dyDescent="0.25">
      <c r="D82" s="10"/>
    </row>
    <row r="83" spans="2:4" ht="18" customHeight="1" x14ac:dyDescent="0.25">
      <c r="D83" s="10"/>
    </row>
    <row r="84" spans="2:4" ht="18" customHeight="1" x14ac:dyDescent="0.25">
      <c r="D84" s="10"/>
    </row>
    <row r="85" spans="2:4" ht="18" customHeight="1" x14ac:dyDescent="0.25">
      <c r="D85" s="10"/>
    </row>
    <row r="86" spans="2:4" ht="18" customHeight="1" x14ac:dyDescent="0.25">
      <c r="D86" s="10"/>
    </row>
    <row r="87" spans="2:4" ht="33.75" customHeight="1" x14ac:dyDescent="0.25">
      <c r="B87" s="10"/>
      <c r="C87" s="10"/>
      <c r="D87" s="10"/>
    </row>
    <row r="88" spans="2:4" ht="18" customHeight="1" x14ac:dyDescent="0.25">
      <c r="B88" s="10"/>
      <c r="C88" s="10"/>
      <c r="D88" s="10"/>
    </row>
    <row r="89" spans="2:4" ht="18" customHeight="1" x14ac:dyDescent="0.25">
      <c r="D89" s="10"/>
    </row>
    <row r="90" spans="2:4" ht="18" customHeight="1" x14ac:dyDescent="0.25">
      <c r="D90" s="10"/>
    </row>
    <row r="91" spans="2:4" ht="18" customHeight="1" x14ac:dyDescent="0.25">
      <c r="D91" s="10"/>
    </row>
    <row r="92" spans="2:4" ht="18" customHeight="1" x14ac:dyDescent="0.25">
      <c r="D92" s="10"/>
    </row>
    <row r="93" spans="2:4" ht="18" customHeight="1" x14ac:dyDescent="0.25">
      <c r="D93" s="10"/>
    </row>
    <row r="94" spans="2:4" ht="18" customHeight="1" x14ac:dyDescent="0.25">
      <c r="D94" s="10"/>
    </row>
    <row r="95" spans="2:4" ht="18" customHeight="1" x14ac:dyDescent="0.25">
      <c r="D95" s="10"/>
    </row>
    <row r="96" spans="2:4"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5" ht="26.25" customHeight="1" x14ac:dyDescent="0.25"/>
  </sheetData>
  <sheetProtection algorithmName="SHA-512" hashValue="fb8FykvqwHjvc1srOl3uh9SWr/mtvT1cfVjptrLhK3FAF5keZWCAD8Eq7KoQ1oXpt+gu5J1Vr2ePCV1dq9XmJw==" saltValue="LsFfNMAs2YRE8P15lAOzIg==" spinCount="100000" sheet="1" objects="1" scenarios="1"/>
  <mergeCells count="4">
    <mergeCell ref="G16:G17"/>
    <mergeCell ref="H16:H17"/>
    <mergeCell ref="C6:D6"/>
    <mergeCell ref="C7:D7"/>
  </mergeCells>
  <phoneticPr fontId="0" type="noConversion"/>
  <pageMargins left="0.5" right="0.5" top="0.5" bottom="0.5" header="0.5" footer="0.5"/>
  <pageSetup scale="7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41"/>
  <sheetViews>
    <sheetView showGridLines="0" zoomScaleNormal="100" workbookViewId="0"/>
  </sheetViews>
  <sheetFormatPr defaultColWidth="9.140625" defaultRowHeight="15.75" x14ac:dyDescent="0.25"/>
  <cols>
    <col min="1" max="1" width="2.85546875" style="1" customWidth="1"/>
    <col min="2" max="2" width="34.140625" style="1" customWidth="1"/>
    <col min="3" max="4" width="9.140625" style="1"/>
    <col min="5" max="7" width="18.85546875" style="1" customWidth="1"/>
    <col min="8" max="16384" width="9.140625" style="1"/>
  </cols>
  <sheetData>
    <row r="1" spans="2:7" x14ac:dyDescent="0.25">
      <c r="B1" s="23"/>
    </row>
    <row r="2" spans="2:7" ht="18" x14ac:dyDescent="0.25">
      <c r="B2" s="43" t="str">
        <f>Instructions!$B$2</f>
        <v>State of Indiana, RFP 23-72658</v>
      </c>
    </row>
    <row r="3" spans="2:7" x14ac:dyDescent="0.25">
      <c r="B3" s="24" t="str">
        <f>Instructions!$B$3</f>
        <v>Attachment D - Cost Proposal Template</v>
      </c>
    </row>
    <row r="4" spans="2:7" x14ac:dyDescent="0.25">
      <c r="B4" s="25" t="str">
        <f>B9</f>
        <v>Initial Setup Logistics (Including Handling)</v>
      </c>
    </row>
    <row r="5" spans="2:7" x14ac:dyDescent="0.25">
      <c r="B5" s="25"/>
    </row>
    <row r="6" spans="2:7" x14ac:dyDescent="0.25">
      <c r="B6" s="23"/>
      <c r="E6" s="85" t="s">
        <v>0</v>
      </c>
      <c r="F6" s="85"/>
      <c r="G6" s="85"/>
    </row>
    <row r="7" spans="2:7" x14ac:dyDescent="0.25">
      <c r="B7" s="23"/>
      <c r="E7" s="86" t="str">
        <f>IF(Instructions!C5="Insert Respondent Name Here","",Instructions!C5)</f>
        <v>Life Science Logistics, LLC</v>
      </c>
      <c r="F7" s="86"/>
      <c r="G7" s="86"/>
    </row>
    <row r="8" spans="2:7" x14ac:dyDescent="0.25">
      <c r="B8" s="23"/>
    </row>
    <row r="9" spans="2:7" x14ac:dyDescent="0.25">
      <c r="B9" s="31" t="str">
        <f>Instructions!B11</f>
        <v>Initial Setup Logistics (Including Handling)</v>
      </c>
      <c r="E9" s="18"/>
      <c r="F9" s="15"/>
    </row>
    <row r="10" spans="2:7" x14ac:dyDescent="0.25">
      <c r="B10" s="48"/>
      <c r="E10" s="48"/>
      <c r="F10" s="48"/>
      <c r="G10" s="48"/>
    </row>
    <row r="11" spans="2:7" x14ac:dyDescent="0.25">
      <c r="B11" s="24" t="str">
        <f>Instructions!B12</f>
        <v>Fixed Implementation Fee</v>
      </c>
      <c r="E11" s="18"/>
      <c r="F11" s="15"/>
    </row>
    <row r="12" spans="2:7" ht="30.6" customHeight="1" x14ac:dyDescent="0.25">
      <c r="B12" s="84" t="str">
        <f>Instructions!C12</f>
        <v>Please enter the fixed implementation fee to complete startup activities.  This fee will be payable at project start, pending successful transition.</v>
      </c>
      <c r="C12" s="84"/>
      <c r="D12" s="84"/>
      <c r="E12" s="84"/>
      <c r="F12" s="84"/>
      <c r="G12" s="84"/>
    </row>
    <row r="13" spans="2:7" x14ac:dyDescent="0.25">
      <c r="B13" s="48"/>
    </row>
    <row r="14" spans="2:7" x14ac:dyDescent="0.25">
      <c r="B14" s="58" t="s">
        <v>43</v>
      </c>
    </row>
    <row r="15" spans="2:7" x14ac:dyDescent="0.25">
      <c r="B15" s="68">
        <v>15000</v>
      </c>
    </row>
    <row r="16" spans="2:7" x14ac:dyDescent="0.25">
      <c r="B16" s="48"/>
      <c r="E16" s="48"/>
      <c r="F16" s="48"/>
      <c r="G16" s="48"/>
    </row>
    <row r="17" spans="2:7" x14ac:dyDescent="0.25">
      <c r="B17" s="24" t="str">
        <f>Instructions!B13</f>
        <v>Fixed Delivery Charge for Base Transfer Volume</v>
      </c>
      <c r="E17" s="4"/>
      <c r="F17" s="18"/>
    </row>
    <row r="18" spans="2:7" ht="30.6" customHeight="1" x14ac:dyDescent="0.25">
      <c r="B18" s="84" t="str">
        <f>Instructions!C13</f>
        <v>Please enter the fixed delivery charge to transfer 5,000 pallets from the existing site to the proposed warehouse location, inclusive of inbound receiving.</v>
      </c>
      <c r="C18" s="84"/>
      <c r="D18" s="84"/>
      <c r="E18" s="84"/>
      <c r="F18" s="84"/>
      <c r="G18" s="84"/>
    </row>
    <row r="19" spans="2:7" x14ac:dyDescent="0.25">
      <c r="B19" s="37"/>
    </row>
    <row r="20" spans="2:7" x14ac:dyDescent="0.25">
      <c r="B20" s="58" t="s">
        <v>43</v>
      </c>
    </row>
    <row r="21" spans="2:7" x14ac:dyDescent="0.25">
      <c r="B21" s="68">
        <v>126000</v>
      </c>
    </row>
    <row r="22" spans="2:7" x14ac:dyDescent="0.25">
      <c r="B22" s="48"/>
      <c r="E22" s="48"/>
      <c r="F22" s="48"/>
      <c r="G22" s="48"/>
    </row>
    <row r="23" spans="2:7" x14ac:dyDescent="0.25">
      <c r="B23" s="24" t="str">
        <f>Instructions!B14</f>
        <v>Additional Delivery Charge for Transfer - Truckload</v>
      </c>
      <c r="E23" s="18"/>
      <c r="F23" s="18"/>
    </row>
    <row r="24" spans="2:7" ht="30.6" customHeight="1" x14ac:dyDescent="0.25">
      <c r="B24" s="84" t="str">
        <f>Instructions!C14</f>
        <v>Please enter the per-truckload charge for the transfer of additional items from the existing site to the proposed warehouse location, inclusive of inbound receiving.</v>
      </c>
      <c r="C24" s="84"/>
      <c r="D24" s="84"/>
      <c r="E24" s="84"/>
      <c r="F24" s="84"/>
      <c r="G24" s="84"/>
    </row>
    <row r="25" spans="2:7" x14ac:dyDescent="0.25">
      <c r="B25" s="37"/>
    </row>
    <row r="26" spans="2:7" x14ac:dyDescent="0.25">
      <c r="B26" s="58" t="s">
        <v>51</v>
      </c>
    </row>
    <row r="27" spans="2:7" x14ac:dyDescent="0.25">
      <c r="B27" s="68"/>
    </row>
    <row r="28" spans="2:7" x14ac:dyDescent="0.25">
      <c r="B28" s="48"/>
      <c r="E28" s="48"/>
      <c r="F28" s="48"/>
      <c r="G28" s="48"/>
    </row>
    <row r="29" spans="2:7" x14ac:dyDescent="0.25">
      <c r="B29" s="24" t="str">
        <f>Instructions!B15</f>
        <v>Additional Delivery Charge for Transfer - Less-Than-Truckload</v>
      </c>
    </row>
    <row r="30" spans="2:7" ht="30.6" customHeight="1" x14ac:dyDescent="0.25">
      <c r="B30" s="84" t="str">
        <f>Instructions!C15</f>
        <v>Please enter the per-less-than-truckload charge for the transfer of additional items from the existing site to the proposed warehouse location, inclusive of inbound receiving.</v>
      </c>
      <c r="C30" s="84"/>
      <c r="D30" s="84"/>
      <c r="E30" s="84"/>
      <c r="F30" s="84"/>
      <c r="G30" s="84"/>
    </row>
    <row r="31" spans="2:7" x14ac:dyDescent="0.25">
      <c r="B31" s="37"/>
    </row>
    <row r="32" spans="2:7" x14ac:dyDescent="0.25">
      <c r="B32" s="58" t="s">
        <v>52</v>
      </c>
    </row>
    <row r="33" spans="2:13" x14ac:dyDescent="0.25">
      <c r="B33" s="68">
        <v>0</v>
      </c>
    </row>
    <row r="34" spans="2:13" x14ac:dyDescent="0.25">
      <c r="B34" s="23"/>
      <c r="E34" s="18"/>
      <c r="F34" s="18"/>
    </row>
    <row r="35" spans="2:13" x14ac:dyDescent="0.25">
      <c r="B35" s="23"/>
    </row>
    <row r="36" spans="2:13" x14ac:dyDescent="0.25">
      <c r="B36" s="33"/>
      <c r="C36" s="23"/>
      <c r="D36" s="23"/>
      <c r="E36" s="18"/>
      <c r="F36" s="18"/>
      <c r="H36" s="23"/>
      <c r="I36" s="23"/>
      <c r="J36" s="23"/>
    </row>
    <row r="37" spans="2:13" x14ac:dyDescent="0.25">
      <c r="C37" s="32"/>
      <c r="D37" s="32"/>
      <c r="E37" s="4"/>
      <c r="F37" s="18"/>
      <c r="H37" s="84"/>
      <c r="I37" s="84"/>
      <c r="J37" s="84"/>
      <c r="K37" s="84"/>
      <c r="L37" s="84"/>
      <c r="M37" s="84"/>
    </row>
    <row r="38" spans="2:13" x14ac:dyDescent="0.25">
      <c r="B38" s="24"/>
    </row>
    <row r="41" spans="2:13" ht="30" customHeight="1" x14ac:dyDescent="0.25"/>
  </sheetData>
  <sheetProtection algorithmName="SHA-512" hashValue="UHIZz604cTq9hbATRNJWVY5u9TJP6DOWOiYU8CJ7UDeXzn0i/BM0iCihNcjTCw5nULnjoLZXzjZ1XQiS7WNnMg==" saltValue="17iOqNlhJ83Cx4VO4pLMsQ==" spinCount="100000" sheet="1" objects="1" scenarios="1"/>
  <mergeCells count="7">
    <mergeCell ref="B30:G30"/>
    <mergeCell ref="B12:G12"/>
    <mergeCell ref="B18:G18"/>
    <mergeCell ref="H37:M37"/>
    <mergeCell ref="E6:G6"/>
    <mergeCell ref="E7:G7"/>
    <mergeCell ref="B24:G24"/>
  </mergeCells>
  <phoneticPr fontId="2" type="noConversion"/>
  <pageMargins left="0.45" right="0.45" top="0.5" bottom="0.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34"/>
  <sheetViews>
    <sheetView showGridLines="0" zoomScaleNormal="100" workbookViewId="0">
      <selection activeCell="D15" sqref="D15:G15"/>
    </sheetView>
  </sheetViews>
  <sheetFormatPr defaultColWidth="9.140625" defaultRowHeight="15.75" x14ac:dyDescent="0.25"/>
  <cols>
    <col min="1" max="1" width="2.85546875" style="1" customWidth="1"/>
    <col min="2" max="2" width="29.5703125" style="1" customWidth="1"/>
    <col min="3" max="3" width="28.7109375" style="1" bestFit="1" customWidth="1"/>
    <col min="4" max="9" width="18.85546875" style="1" customWidth="1"/>
    <col min="10" max="16384" width="9.140625" style="1"/>
  </cols>
  <sheetData>
    <row r="1" spans="2:9" x14ac:dyDescent="0.25">
      <c r="B1" s="23"/>
      <c r="C1" s="23"/>
    </row>
    <row r="2" spans="2:9" ht="18" x14ac:dyDescent="0.25">
      <c r="B2" s="43" t="str">
        <f>Instructions!$B$2</f>
        <v>State of Indiana, RFP 23-72658</v>
      </c>
      <c r="C2" s="23"/>
    </row>
    <row r="3" spans="2:9" x14ac:dyDescent="0.25">
      <c r="B3" s="24" t="str">
        <f>Instructions!$B$3</f>
        <v>Attachment D - Cost Proposal Template</v>
      </c>
      <c r="C3" s="23"/>
    </row>
    <row r="4" spans="2:9" x14ac:dyDescent="0.25">
      <c r="B4" s="25" t="str">
        <f>B9</f>
        <v>Site, Oversight, and Management</v>
      </c>
      <c r="C4" s="23"/>
    </row>
    <row r="5" spans="2:9" x14ac:dyDescent="0.25">
      <c r="B5" s="25"/>
      <c r="C5" s="23"/>
    </row>
    <row r="6" spans="2:9" ht="13.5" customHeight="1" x14ac:dyDescent="0.25">
      <c r="B6" s="23"/>
      <c r="C6" s="78" t="s">
        <v>13</v>
      </c>
      <c r="E6" s="85" t="s">
        <v>0</v>
      </c>
      <c r="F6" s="85"/>
      <c r="G6" s="85"/>
    </row>
    <row r="7" spans="2:9" x14ac:dyDescent="0.25">
      <c r="B7" s="23"/>
      <c r="C7" s="67">
        <v>0.05</v>
      </c>
      <c r="E7" s="87" t="str">
        <f>IF(Instructions!C5="Insert Respondent Name Here","",Instructions!C5)</f>
        <v>Life Science Logistics, LLC</v>
      </c>
      <c r="F7" s="88"/>
      <c r="G7" s="89"/>
    </row>
    <row r="8" spans="2:9" x14ac:dyDescent="0.25">
      <c r="C8" s="22"/>
      <c r="D8" s="15"/>
      <c r="E8" s="19"/>
    </row>
    <row r="9" spans="2:9" x14ac:dyDescent="0.25">
      <c r="B9" s="31" t="str">
        <f>Instructions!B17</f>
        <v>Site, Oversight, and Management</v>
      </c>
      <c r="C9" s="22"/>
      <c r="D9" s="15"/>
      <c r="E9" s="19"/>
    </row>
    <row r="10" spans="2:9" x14ac:dyDescent="0.25">
      <c r="C10" s="23"/>
      <c r="D10" s="22"/>
      <c r="E10" s="19"/>
    </row>
    <row r="11" spans="2:9" x14ac:dyDescent="0.25">
      <c r="B11" s="24" t="str">
        <f>Instructions!B18</f>
        <v>Fixed Monthly Fee</v>
      </c>
      <c r="C11" s="23"/>
      <c r="D11" s="23"/>
    </row>
    <row r="12" spans="2:9" ht="30.6" customHeight="1" x14ac:dyDescent="0.25">
      <c r="B12" s="84" t="str">
        <f>Instructions!C18</f>
        <v>Please enter the monthly fixed cost for general contract duties.  Beyond the other items provided-for in the cost proposal, no other fees will be payable.</v>
      </c>
      <c r="C12" s="84"/>
      <c r="D12" s="84"/>
      <c r="E12" s="84"/>
      <c r="F12" s="84"/>
      <c r="G12" s="84"/>
      <c r="H12" s="79" t="s">
        <v>10</v>
      </c>
      <c r="I12" s="79" t="s">
        <v>11</v>
      </c>
    </row>
    <row r="13" spans="2:9" x14ac:dyDescent="0.25">
      <c r="B13" s="48"/>
      <c r="D13" s="61" t="s">
        <v>5</v>
      </c>
      <c r="E13" s="61" t="s">
        <v>7</v>
      </c>
      <c r="F13" s="61" t="s">
        <v>8</v>
      </c>
      <c r="G13" s="61" t="s">
        <v>9</v>
      </c>
      <c r="H13" s="79"/>
      <c r="I13" s="79"/>
    </row>
    <row r="14" spans="2:9" x14ac:dyDescent="0.25">
      <c r="B14" s="58" t="s">
        <v>50</v>
      </c>
      <c r="C14" s="60" t="s">
        <v>15</v>
      </c>
      <c r="D14" s="62">
        <v>12</v>
      </c>
      <c r="E14" s="62">
        <v>12</v>
      </c>
      <c r="F14" s="62">
        <v>12</v>
      </c>
      <c r="G14" s="62">
        <v>12</v>
      </c>
      <c r="H14" s="62">
        <v>12</v>
      </c>
      <c r="I14" s="62">
        <v>12</v>
      </c>
    </row>
    <row r="15" spans="2:9" x14ac:dyDescent="0.25">
      <c r="B15" s="68">
        <v>337069.01848749997</v>
      </c>
      <c r="C15" s="58" t="s">
        <v>6</v>
      </c>
      <c r="D15" s="59">
        <f>D14*$B15</f>
        <v>4044828.2218499994</v>
      </c>
      <c r="E15" s="59">
        <f>E14*$B15*(1+$C$7)^1</f>
        <v>4247069.6329424996</v>
      </c>
      <c r="F15" s="59">
        <f>F14*$B15*(1+$C$7)^2</f>
        <v>4459423.1145896241</v>
      </c>
      <c r="G15" s="59">
        <f>G14*$B15*(1+$C$7)^3</f>
        <v>4682394.2703191061</v>
      </c>
      <c r="H15" s="59">
        <f>H14*$B15*(1+$C$7)^4</f>
        <v>4916513.9838350611</v>
      </c>
      <c r="I15" s="59">
        <f>I14*$B15*(1+$C$7)^5</f>
        <v>5162339.6830268148</v>
      </c>
    </row>
    <row r="16" spans="2:9" x14ac:dyDescent="0.25">
      <c r="B16" s="26"/>
      <c r="C16" s="22"/>
      <c r="D16" s="15"/>
      <c r="E16" s="19"/>
    </row>
    <row r="17" spans="2:5" x14ac:dyDescent="0.25">
      <c r="B17" s="22"/>
      <c r="C17" s="22"/>
      <c r="D17" s="15"/>
      <c r="E17" s="19"/>
    </row>
    <row r="18" spans="2:5" x14ac:dyDescent="0.25">
      <c r="B18" s="23"/>
      <c r="C18" s="23"/>
      <c r="D18" s="15"/>
      <c r="E18" s="19"/>
    </row>
    <row r="19" spans="2:5" x14ac:dyDescent="0.25">
      <c r="B19" s="23"/>
      <c r="C19" s="23"/>
      <c r="D19" s="15"/>
      <c r="E19" s="19"/>
    </row>
    <row r="20" spans="2:5" ht="15.6" customHeight="1" x14ac:dyDescent="0.25">
      <c r="B20" s="23"/>
      <c r="C20" s="23"/>
      <c r="D20" s="15"/>
      <c r="E20" s="19"/>
    </row>
    <row r="21" spans="2:5" ht="15.6" customHeight="1" x14ac:dyDescent="0.25">
      <c r="B21" s="23"/>
      <c r="C21" s="23"/>
      <c r="D21" s="22"/>
      <c r="E21" s="19"/>
    </row>
    <row r="22" spans="2:5" x14ac:dyDescent="0.25">
      <c r="B22" s="23"/>
      <c r="C22" s="23"/>
      <c r="D22" s="15"/>
      <c r="E22" s="19"/>
    </row>
    <row r="23" spans="2:5" x14ac:dyDescent="0.25">
      <c r="D23" s="15"/>
      <c r="E23" s="19"/>
    </row>
    <row r="24" spans="2:5" ht="15.6" customHeight="1" x14ac:dyDescent="0.25">
      <c r="D24" s="15"/>
      <c r="E24" s="19"/>
    </row>
    <row r="25" spans="2:5" ht="15.6" customHeight="1" x14ac:dyDescent="0.25">
      <c r="D25" s="15"/>
      <c r="E25" s="19"/>
    </row>
    <row r="26" spans="2:5" ht="15.6" customHeight="1" x14ac:dyDescent="0.25">
      <c r="D26" s="15"/>
      <c r="E26" s="19"/>
    </row>
    <row r="27" spans="2:5" ht="15.6" customHeight="1" x14ac:dyDescent="0.25">
      <c r="D27" s="19"/>
      <c r="E27" s="19"/>
    </row>
    <row r="28" spans="2:5" x14ac:dyDescent="0.25">
      <c r="D28" s="20"/>
      <c r="E28" s="20"/>
    </row>
    <row r="29" spans="2:5" x14ac:dyDescent="0.25">
      <c r="D29" s="19"/>
    </row>
    <row r="30" spans="2:5" ht="15.6" customHeight="1" x14ac:dyDescent="0.25">
      <c r="D30" s="19"/>
    </row>
    <row r="31" spans="2:5" x14ac:dyDescent="0.25">
      <c r="D31" s="19"/>
    </row>
    <row r="32" spans="2:5" x14ac:dyDescent="0.25">
      <c r="D32" s="19"/>
    </row>
    <row r="33" spans="4:4" x14ac:dyDescent="0.25">
      <c r="D33" s="19"/>
    </row>
    <row r="34" spans="4:4" x14ac:dyDescent="0.25">
      <c r="D34" s="19"/>
    </row>
  </sheetData>
  <mergeCells count="5">
    <mergeCell ref="B12:G12"/>
    <mergeCell ref="H12:H13"/>
    <mergeCell ref="I12:I13"/>
    <mergeCell ref="E6:G6"/>
    <mergeCell ref="E7:G7"/>
  </mergeCells>
  <pageMargins left="0.45" right="0.45" top="0.5" bottom="0.5" header="0.3" footer="0.3"/>
  <pageSetup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showGridLines="0" zoomScaleNormal="100" workbookViewId="0"/>
  </sheetViews>
  <sheetFormatPr defaultColWidth="9.140625" defaultRowHeight="15.75" x14ac:dyDescent="0.25"/>
  <cols>
    <col min="1" max="1" width="2.85546875" style="1" customWidth="1"/>
    <col min="2" max="2" width="27.85546875" style="1" customWidth="1"/>
    <col min="3" max="3" width="30.85546875" style="1" bestFit="1" customWidth="1"/>
    <col min="4" max="9" width="18.85546875" style="1" customWidth="1"/>
    <col min="10" max="16384" width="9.140625" style="1"/>
  </cols>
  <sheetData>
    <row r="1" spans="2:9" x14ac:dyDescent="0.25">
      <c r="B1" s="23"/>
      <c r="C1" s="23"/>
      <c r="D1" s="23"/>
    </row>
    <row r="2" spans="2:9" ht="18" x14ac:dyDescent="0.25">
      <c r="B2" s="43" t="str">
        <f>Instructions!$B$2</f>
        <v>State of Indiana, RFP 23-72658</v>
      </c>
      <c r="C2" s="23"/>
      <c r="D2" s="23"/>
    </row>
    <row r="3" spans="2:9" x14ac:dyDescent="0.25">
      <c r="B3" s="24" t="str">
        <f>Instructions!$B$3</f>
        <v>Attachment D - Cost Proposal Template</v>
      </c>
      <c r="C3" s="23"/>
      <c r="D3" s="23"/>
    </row>
    <row r="4" spans="2:9" x14ac:dyDescent="0.25">
      <c r="B4" s="25" t="str">
        <f>B9</f>
        <v>Outbound Shipping (Including Handling)</v>
      </c>
      <c r="C4" s="23"/>
      <c r="D4" s="23"/>
    </row>
    <row r="5" spans="2:9" x14ac:dyDescent="0.25">
      <c r="B5" s="25"/>
      <c r="C5" s="23"/>
      <c r="D5" s="23"/>
    </row>
    <row r="6" spans="2:9" x14ac:dyDescent="0.25">
      <c r="B6" s="23"/>
      <c r="C6" s="36" t="s">
        <v>13</v>
      </c>
      <c r="E6" s="85" t="s">
        <v>0</v>
      </c>
      <c r="F6" s="85"/>
      <c r="G6" s="85"/>
    </row>
    <row r="7" spans="2:9" x14ac:dyDescent="0.25">
      <c r="B7" s="23"/>
      <c r="C7" s="67">
        <v>0.05</v>
      </c>
      <c r="E7" s="86" t="str">
        <f>IF(Instructions!C5="Insert Respondent Name Here","",Instructions!C5)</f>
        <v>Life Science Logistics, LLC</v>
      </c>
      <c r="F7" s="86"/>
      <c r="G7" s="86"/>
    </row>
    <row r="8" spans="2:9" x14ac:dyDescent="0.25">
      <c r="B8" s="23"/>
      <c r="C8" s="23"/>
      <c r="D8" s="23"/>
    </row>
    <row r="9" spans="2:9" x14ac:dyDescent="0.25">
      <c r="B9" s="31" t="str">
        <f>Instructions!B21</f>
        <v>Outbound Shipping (Including Handling)</v>
      </c>
      <c r="C9" s="32"/>
      <c r="D9" s="29"/>
    </row>
    <row r="10" spans="2:9" x14ac:dyDescent="0.25">
      <c r="B10" s="31"/>
      <c r="C10" s="32"/>
      <c r="D10" s="29"/>
    </row>
    <row r="11" spans="2:9" x14ac:dyDescent="0.25">
      <c r="B11" s="73" t="str">
        <f>Instructions!B22</f>
        <v>Truckload</v>
      </c>
      <c r="C11" s="74"/>
      <c r="D11" s="29"/>
    </row>
    <row r="12" spans="2:9" x14ac:dyDescent="0.25">
      <c r="B12" s="90" t="str">
        <f>Instructions!C22</f>
        <v>Please enter the price per mile for outbound truckload shipping, inclusive of handling.</v>
      </c>
      <c r="C12" s="90"/>
      <c r="D12" s="90"/>
      <c r="E12" s="90"/>
      <c r="F12" s="90"/>
      <c r="G12" s="90"/>
      <c r="H12" s="79" t="s">
        <v>10</v>
      </c>
      <c r="I12" s="79" t="s">
        <v>11</v>
      </c>
    </row>
    <row r="13" spans="2:9" x14ac:dyDescent="0.25">
      <c r="B13" s="48"/>
      <c r="D13" s="61" t="s">
        <v>5</v>
      </c>
      <c r="E13" s="61" t="s">
        <v>7</v>
      </c>
      <c r="F13" s="61" t="s">
        <v>8</v>
      </c>
      <c r="G13" s="61" t="s">
        <v>9</v>
      </c>
      <c r="H13" s="79"/>
      <c r="I13" s="79"/>
    </row>
    <row r="14" spans="2:9" x14ac:dyDescent="0.25">
      <c r="B14" s="58" t="s">
        <v>44</v>
      </c>
      <c r="C14" s="60" t="s">
        <v>49</v>
      </c>
      <c r="D14" s="77">
        <v>50000</v>
      </c>
      <c r="E14" s="77">
        <v>50000</v>
      </c>
      <c r="F14" s="77">
        <v>100000</v>
      </c>
      <c r="G14" s="77">
        <v>50000</v>
      </c>
      <c r="H14" s="77">
        <v>50000</v>
      </c>
      <c r="I14" s="77">
        <v>50000</v>
      </c>
    </row>
    <row r="15" spans="2:9" x14ac:dyDescent="0.25">
      <c r="B15" s="68">
        <v>9.43</v>
      </c>
      <c r="C15" s="58" t="s">
        <v>6</v>
      </c>
      <c r="D15" s="59">
        <f>D14*$B15</f>
        <v>471500</v>
      </c>
      <c r="E15" s="59">
        <f>E14*$B15*(1+$C$7)^1</f>
        <v>495075</v>
      </c>
      <c r="F15" s="59">
        <f>F14*$B15*(1+$C$7)^2</f>
        <v>1039657.5</v>
      </c>
      <c r="G15" s="59">
        <f>G14*$B15*(1+$C$7)^3</f>
        <v>545820.18750000012</v>
      </c>
      <c r="H15" s="59">
        <f>H14*$B15*(1+$C$7)^4</f>
        <v>573111.19687500002</v>
      </c>
      <c r="I15" s="59">
        <f>I14*$B15*(1+$C$7)^5</f>
        <v>601766.75671875011</v>
      </c>
    </row>
    <row r="16" spans="2:9" x14ac:dyDescent="0.25">
      <c r="B16" s="33"/>
      <c r="C16" s="34"/>
      <c r="D16" s="35"/>
    </row>
    <row r="17" spans="2:9" x14ac:dyDescent="0.25">
      <c r="B17" s="73" t="str">
        <f>Instructions!B23</f>
        <v>Less-Than-Truckload</v>
      </c>
      <c r="C17" s="74"/>
      <c r="D17" s="29"/>
    </row>
    <row r="18" spans="2:9" x14ac:dyDescent="0.25">
      <c r="B18" s="90" t="str">
        <f>Instructions!C23</f>
        <v>Please enter the price per mile for outbound less-than-truckload shipping, inclusive of handling.</v>
      </c>
      <c r="C18" s="90"/>
      <c r="D18" s="90"/>
      <c r="E18" s="90"/>
      <c r="F18" s="90"/>
      <c r="G18" s="90"/>
      <c r="H18" s="79" t="s">
        <v>10</v>
      </c>
      <c r="I18" s="79" t="s">
        <v>11</v>
      </c>
    </row>
    <row r="19" spans="2:9" x14ac:dyDescent="0.25">
      <c r="B19" s="48"/>
      <c r="D19" s="61" t="s">
        <v>5</v>
      </c>
      <c r="E19" s="61" t="s">
        <v>7</v>
      </c>
      <c r="F19" s="61" t="s">
        <v>8</v>
      </c>
      <c r="G19" s="61" t="s">
        <v>9</v>
      </c>
      <c r="H19" s="79"/>
      <c r="I19" s="79"/>
    </row>
    <row r="20" spans="2:9" x14ac:dyDescent="0.25">
      <c r="B20" s="58" t="s">
        <v>44</v>
      </c>
      <c r="C20" s="60" t="s">
        <v>49</v>
      </c>
      <c r="D20" s="77">
        <v>25000</v>
      </c>
      <c r="E20" s="77">
        <v>25000</v>
      </c>
      <c r="F20" s="77">
        <v>50000</v>
      </c>
      <c r="G20" s="77">
        <v>25000</v>
      </c>
      <c r="H20" s="77">
        <v>25000</v>
      </c>
      <c r="I20" s="77">
        <v>25000</v>
      </c>
    </row>
    <row r="21" spans="2:9" x14ac:dyDescent="0.25">
      <c r="B21" s="68">
        <v>4.13</v>
      </c>
      <c r="C21" s="58" t="s">
        <v>6</v>
      </c>
      <c r="D21" s="59">
        <f>D20*$B21</f>
        <v>103250</v>
      </c>
      <c r="E21" s="59">
        <f>E20*$B21*(1+$C$7)^1</f>
        <v>108412.5</v>
      </c>
      <c r="F21" s="59">
        <f>F20*$B21*(1+$C$7)^2</f>
        <v>227666.25</v>
      </c>
      <c r="G21" s="59">
        <f>G20*$B21*(1+$C$7)^3</f>
        <v>119524.78125000001</v>
      </c>
      <c r="H21" s="59">
        <f>H20*$B21*(1+$C$7)^4</f>
        <v>125501.0203125</v>
      </c>
      <c r="I21" s="59">
        <f>I20*$B21*(1+$C$7)^5</f>
        <v>131776.07132812502</v>
      </c>
    </row>
    <row r="22" spans="2:9" x14ac:dyDescent="0.25">
      <c r="B22" s="23"/>
      <c r="C22" s="23"/>
      <c r="D22" s="23"/>
    </row>
    <row r="23" spans="2:9" x14ac:dyDescent="0.25">
      <c r="B23" s="73" t="str">
        <f>Instructions!B24</f>
        <v>Courier Delivery (Less-Than Pallet Volume)</v>
      </c>
      <c r="C23" s="74"/>
      <c r="D23" s="29"/>
    </row>
    <row r="24" spans="2:9" x14ac:dyDescent="0.25">
      <c r="B24" s="90" t="str">
        <f>Instructions!C24</f>
        <v>Please enter the price per mile for outbound courier delivery, inclusive of handling.</v>
      </c>
      <c r="C24" s="90"/>
      <c r="D24" s="90"/>
      <c r="E24" s="90"/>
      <c r="F24" s="90"/>
      <c r="G24" s="90"/>
      <c r="H24" s="79" t="s">
        <v>10</v>
      </c>
      <c r="I24" s="79" t="s">
        <v>11</v>
      </c>
    </row>
    <row r="25" spans="2:9" x14ac:dyDescent="0.25">
      <c r="B25" s="48"/>
      <c r="D25" s="61" t="s">
        <v>5</v>
      </c>
      <c r="E25" s="61" t="s">
        <v>7</v>
      </c>
      <c r="F25" s="61" t="s">
        <v>8</v>
      </c>
      <c r="G25" s="61" t="s">
        <v>9</v>
      </c>
      <c r="H25" s="79"/>
      <c r="I25" s="79"/>
    </row>
    <row r="26" spans="2:9" x14ac:dyDescent="0.25">
      <c r="B26" s="58" t="s">
        <v>44</v>
      </c>
      <c r="C26" s="60" t="s">
        <v>49</v>
      </c>
      <c r="D26" s="77">
        <v>5000</v>
      </c>
      <c r="E26" s="77">
        <v>5000</v>
      </c>
      <c r="F26" s="77">
        <v>25000</v>
      </c>
      <c r="G26" s="77">
        <v>5000</v>
      </c>
      <c r="H26" s="77">
        <v>5000</v>
      </c>
      <c r="I26" s="77">
        <v>5000</v>
      </c>
    </row>
    <row r="27" spans="2:9" x14ac:dyDescent="0.25">
      <c r="B27" s="68">
        <v>0.2</v>
      </c>
      <c r="C27" s="58" t="s">
        <v>6</v>
      </c>
      <c r="D27" s="59">
        <f>D26*$B27</f>
        <v>1000</v>
      </c>
      <c r="E27" s="59">
        <f>E26*$B27*(1+$C$7)^1</f>
        <v>1050</v>
      </c>
      <c r="F27" s="59">
        <f>F26*$B27*(1+$C$7)^2</f>
        <v>5512.5</v>
      </c>
      <c r="G27" s="59">
        <f>G26*$B27*(1+$C$7)^3</f>
        <v>1157.6250000000002</v>
      </c>
      <c r="H27" s="59">
        <f>H26*$B27*(1+$C$7)^4</f>
        <v>1215.5062499999999</v>
      </c>
      <c r="I27" s="59">
        <f>I26*$B27*(1+$C$7)^5</f>
        <v>1276.2815625000001</v>
      </c>
    </row>
    <row r="28" spans="2:9" x14ac:dyDescent="0.25">
      <c r="B28" s="23"/>
      <c r="C28" s="23"/>
      <c r="D28" s="23"/>
    </row>
    <row r="29" spans="2:9" x14ac:dyDescent="0.25">
      <c r="B29" s="23"/>
      <c r="C29" s="23"/>
      <c r="D29" s="23"/>
    </row>
    <row r="30" spans="2:9" x14ac:dyDescent="0.25">
      <c r="B30" s="23"/>
      <c r="C30" s="23"/>
      <c r="D30" s="23"/>
    </row>
    <row r="31" spans="2:9" x14ac:dyDescent="0.25">
      <c r="B31" s="23"/>
      <c r="C31" s="23"/>
      <c r="D31" s="23"/>
    </row>
  </sheetData>
  <sheetProtection algorithmName="SHA-512" hashValue="aBd70Nr/uHzffTgeqvGSdqOzonyio07tGaZ1k5DtZSeBZCLlNmOVzkyQylfDUZkpYAX59YsxU+SrlOI2aZBx5g==" saltValue="hYnMjqfjd54Fu+K193ymJQ==" spinCount="100000" sheet="1" objects="1" scenarios="1"/>
  <mergeCells count="11">
    <mergeCell ref="B24:G24"/>
    <mergeCell ref="H24:H25"/>
    <mergeCell ref="I24:I25"/>
    <mergeCell ref="E6:G6"/>
    <mergeCell ref="E7:G7"/>
    <mergeCell ref="B12:G12"/>
    <mergeCell ref="B18:G18"/>
    <mergeCell ref="H12:H13"/>
    <mergeCell ref="I12:I13"/>
    <mergeCell ref="H18:H19"/>
    <mergeCell ref="I18:I19"/>
  </mergeCells>
  <pageMargins left="0.45" right="0.45" top="0.5" bottom="0.5" header="0.3" footer="0.3"/>
  <pageSetup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28"/>
  <sheetViews>
    <sheetView showGridLines="0" zoomScaleNormal="100" workbookViewId="0">
      <selection activeCell="C6" sqref="C6"/>
    </sheetView>
  </sheetViews>
  <sheetFormatPr defaultColWidth="9.140625" defaultRowHeight="15.75" x14ac:dyDescent="0.25"/>
  <cols>
    <col min="1" max="1" width="2.85546875" style="1" customWidth="1"/>
    <col min="2" max="2" width="29.5703125" style="1" customWidth="1"/>
    <col min="3" max="3" width="31.140625" style="1" bestFit="1" customWidth="1"/>
    <col min="4" max="9" width="18.85546875" style="1" customWidth="1"/>
    <col min="10" max="16384" width="9.140625" style="1"/>
  </cols>
  <sheetData>
    <row r="1" spans="2:9" x14ac:dyDescent="0.25">
      <c r="B1" s="23"/>
      <c r="C1" s="23"/>
    </row>
    <row r="2" spans="2:9" ht="18" x14ac:dyDescent="0.25">
      <c r="B2" s="43" t="str">
        <f>Instructions!$B$2</f>
        <v>State of Indiana, RFP 23-72658</v>
      </c>
      <c r="C2" s="23"/>
    </row>
    <row r="3" spans="2:9" x14ac:dyDescent="0.25">
      <c r="B3" s="24" t="str">
        <f>Instructions!$B$3</f>
        <v>Attachment D - Cost Proposal Template</v>
      </c>
      <c r="C3" s="23"/>
    </row>
    <row r="4" spans="2:9" x14ac:dyDescent="0.25">
      <c r="B4" s="25" t="str">
        <f>B9</f>
        <v>Inbound Receiving (Including Handling)</v>
      </c>
      <c r="C4" s="23"/>
    </row>
    <row r="5" spans="2:9" x14ac:dyDescent="0.25">
      <c r="B5" s="25"/>
      <c r="C5" s="23"/>
    </row>
    <row r="6" spans="2:9" x14ac:dyDescent="0.25">
      <c r="B6" s="23"/>
      <c r="C6" s="36" t="s">
        <v>13</v>
      </c>
      <c r="E6" s="85" t="s">
        <v>0</v>
      </c>
      <c r="F6" s="85"/>
      <c r="G6" s="85"/>
    </row>
    <row r="7" spans="2:9" x14ac:dyDescent="0.25">
      <c r="B7" s="23"/>
      <c r="C7" s="67">
        <v>0.05</v>
      </c>
      <c r="E7" s="86" t="str">
        <f>IF(Instructions!C5="Insert Respondent Name Here","",Instructions!C5)</f>
        <v>Life Science Logistics, LLC</v>
      </c>
      <c r="F7" s="86"/>
      <c r="G7" s="86"/>
    </row>
    <row r="8" spans="2:9" x14ac:dyDescent="0.25">
      <c r="C8" s="22"/>
      <c r="D8" s="15"/>
      <c r="E8" s="19"/>
    </row>
    <row r="9" spans="2:9" x14ac:dyDescent="0.25">
      <c r="B9" s="31" t="str">
        <f>Instructions!B27</f>
        <v>Inbound Receiving (Including Handling)</v>
      </c>
      <c r="C9" s="22"/>
      <c r="D9" s="15"/>
      <c r="E9" s="19"/>
    </row>
    <row r="10" spans="2:9" x14ac:dyDescent="0.25">
      <c r="B10" s="31"/>
      <c r="C10" s="22"/>
      <c r="D10" s="15"/>
      <c r="E10" s="19"/>
    </row>
    <row r="11" spans="2:9" x14ac:dyDescent="0.25">
      <c r="B11" s="27" t="str">
        <f>Instructions!B28</f>
        <v>Per Pallet</v>
      </c>
      <c r="C11" s="22"/>
      <c r="D11" s="15"/>
      <c r="E11" s="19"/>
    </row>
    <row r="12" spans="2:9" x14ac:dyDescent="0.25">
      <c r="B12" s="91" t="str">
        <f>Instructions!C28</f>
        <v>Please enter the price per pallet for inbound receiving, inclusive of handling.</v>
      </c>
      <c r="C12" s="91"/>
      <c r="D12" s="91"/>
      <c r="E12" s="91"/>
      <c r="F12" s="91"/>
      <c r="G12" s="91"/>
      <c r="H12" s="79" t="s">
        <v>10</v>
      </c>
      <c r="I12" s="79" t="s">
        <v>11</v>
      </c>
    </row>
    <row r="13" spans="2:9" x14ac:dyDescent="0.25">
      <c r="B13" s="48"/>
      <c r="D13" s="61" t="s">
        <v>5</v>
      </c>
      <c r="E13" s="61" t="s">
        <v>7</v>
      </c>
      <c r="F13" s="61" t="s">
        <v>8</v>
      </c>
      <c r="G13" s="61" t="s">
        <v>9</v>
      </c>
      <c r="H13" s="79"/>
      <c r="I13" s="79"/>
    </row>
    <row r="14" spans="2:9" x14ac:dyDescent="0.25">
      <c r="B14" s="58" t="s">
        <v>45</v>
      </c>
      <c r="C14" s="60" t="s">
        <v>46</v>
      </c>
      <c r="D14" s="77">
        <v>4000</v>
      </c>
      <c r="E14" s="77">
        <v>4000</v>
      </c>
      <c r="F14" s="77">
        <v>6000</v>
      </c>
      <c r="G14" s="77">
        <v>4000</v>
      </c>
      <c r="H14" s="77">
        <v>4000</v>
      </c>
      <c r="I14" s="77">
        <v>4000</v>
      </c>
    </row>
    <row r="15" spans="2:9" x14ac:dyDescent="0.25">
      <c r="B15" s="68">
        <v>17.75</v>
      </c>
      <c r="C15" s="58" t="s">
        <v>6</v>
      </c>
      <c r="D15" s="59"/>
      <c r="E15" s="59"/>
      <c r="F15" s="59"/>
      <c r="G15" s="59"/>
      <c r="H15" s="59"/>
      <c r="I15" s="59"/>
    </row>
    <row r="16" spans="2:9" x14ac:dyDescent="0.25">
      <c r="B16" s="26"/>
      <c r="C16" s="22"/>
      <c r="D16" s="15"/>
      <c r="E16" s="19"/>
    </row>
    <row r="17" spans="2:9" x14ac:dyDescent="0.25">
      <c r="B17" s="27" t="str">
        <f>Instructions!B29</f>
        <v>Per Delivery (Less-Than Pallet Volume)</v>
      </c>
      <c r="C17" s="22"/>
      <c r="D17" s="15"/>
      <c r="E17" s="19"/>
    </row>
    <row r="18" spans="2:9" x14ac:dyDescent="0.25">
      <c r="B18" s="91" t="str">
        <f>Instructions!C29</f>
        <v>Please enter the price per delivery of less-than-pallet volume for inbound receiving, inclusive of handling.</v>
      </c>
      <c r="C18" s="91"/>
      <c r="D18" s="91"/>
      <c r="E18" s="91"/>
      <c r="F18" s="91"/>
      <c r="G18" s="91"/>
      <c r="H18" s="79" t="s">
        <v>10</v>
      </c>
      <c r="I18" s="79" t="s">
        <v>11</v>
      </c>
    </row>
    <row r="19" spans="2:9" x14ac:dyDescent="0.25">
      <c r="B19" s="48"/>
      <c r="D19" s="61" t="s">
        <v>5</v>
      </c>
      <c r="E19" s="61" t="s">
        <v>7</v>
      </c>
      <c r="F19" s="61" t="s">
        <v>8</v>
      </c>
      <c r="G19" s="61" t="s">
        <v>9</v>
      </c>
      <c r="H19" s="79"/>
      <c r="I19" s="79"/>
    </row>
    <row r="20" spans="2:9" x14ac:dyDescent="0.25">
      <c r="B20" s="58" t="s">
        <v>48</v>
      </c>
      <c r="C20" s="60" t="s">
        <v>47</v>
      </c>
      <c r="D20" s="77">
        <v>2000</v>
      </c>
      <c r="E20" s="77">
        <v>2000</v>
      </c>
      <c r="F20" s="77">
        <v>3000</v>
      </c>
      <c r="G20" s="77">
        <v>2000</v>
      </c>
      <c r="H20" s="77">
        <v>2000</v>
      </c>
      <c r="I20" s="77">
        <v>2000</v>
      </c>
    </row>
    <row r="21" spans="2:9" x14ac:dyDescent="0.25">
      <c r="B21" s="68">
        <v>17.75</v>
      </c>
      <c r="C21" s="58" t="s">
        <v>6</v>
      </c>
      <c r="D21" s="59"/>
      <c r="E21" s="59"/>
      <c r="F21" s="59"/>
      <c r="G21" s="59"/>
      <c r="H21" s="59"/>
      <c r="I21" s="59"/>
    </row>
    <row r="22" spans="2:9" x14ac:dyDescent="0.25">
      <c r="B22" s="23"/>
      <c r="C22" s="23"/>
      <c r="D22" s="15"/>
      <c r="E22" s="19"/>
    </row>
    <row r="23" spans="2:9" x14ac:dyDescent="0.25">
      <c r="D23" s="19"/>
    </row>
    <row r="24" spans="2:9" x14ac:dyDescent="0.25">
      <c r="D24" s="19"/>
    </row>
    <row r="25" spans="2:9" x14ac:dyDescent="0.25">
      <c r="D25" s="19"/>
    </row>
    <row r="26" spans="2:9" x14ac:dyDescent="0.25">
      <c r="D26" s="19"/>
    </row>
    <row r="27" spans="2:9" x14ac:dyDescent="0.25">
      <c r="D27" s="19"/>
    </row>
    <row r="28" spans="2:9" x14ac:dyDescent="0.25">
      <c r="D28" s="19"/>
    </row>
  </sheetData>
  <sheetProtection algorithmName="SHA-512" hashValue="Va9xk7rlLPAB9jEmPawF2WYQDqTZNR1MdWXgmOCRBUHY6f+qijhy1Z4LgQzN/ACm0vqYqnWjN9T0xh769LtRoA==" saltValue="R/6G3o/mtGm1Cage9opfHQ==" spinCount="100000" sheet="1" objects="1" scenarios="1"/>
  <mergeCells count="8">
    <mergeCell ref="B18:G18"/>
    <mergeCell ref="H18:H19"/>
    <mergeCell ref="I18:I19"/>
    <mergeCell ref="I12:I13"/>
    <mergeCell ref="E6:G6"/>
    <mergeCell ref="E7:G7"/>
    <mergeCell ref="B12:G12"/>
    <mergeCell ref="H12:H13"/>
  </mergeCells>
  <pageMargins left="0.45" right="0.45" top="0.5" bottom="0.5" header="0.3" footer="0.3"/>
  <pageSetup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88EE3-B3B6-4C34-B412-7F251EA30D44}">
  <dimension ref="B1:I34"/>
  <sheetViews>
    <sheetView showGridLines="0" zoomScaleNormal="100" workbookViewId="0">
      <selection activeCell="B15" sqref="B15"/>
    </sheetView>
  </sheetViews>
  <sheetFormatPr defaultColWidth="9.140625" defaultRowHeight="15.75" x14ac:dyDescent="0.25"/>
  <cols>
    <col min="1" max="1" width="2.85546875" style="1" customWidth="1"/>
    <col min="2" max="2" width="29.5703125" style="1" customWidth="1"/>
    <col min="3" max="3" width="30.140625" style="1" bestFit="1" customWidth="1"/>
    <col min="4" max="9" width="18.85546875" style="1" customWidth="1"/>
    <col min="10" max="16384" width="9.140625" style="1"/>
  </cols>
  <sheetData>
    <row r="1" spans="2:9" x14ac:dyDescent="0.25">
      <c r="B1" s="23"/>
      <c r="C1" s="23"/>
    </row>
    <row r="2" spans="2:9" ht="18" x14ac:dyDescent="0.25">
      <c r="B2" s="43" t="str">
        <f>Instructions!$B$2</f>
        <v>State of Indiana, RFP 23-72658</v>
      </c>
      <c r="C2" s="23"/>
    </row>
    <row r="3" spans="2:9" x14ac:dyDescent="0.25">
      <c r="B3" s="24" t="str">
        <f>Instructions!$B$3</f>
        <v>Attachment D - Cost Proposal Template</v>
      </c>
      <c r="C3" s="23"/>
    </row>
    <row r="4" spans="2:9" x14ac:dyDescent="0.25">
      <c r="B4" s="25" t="str">
        <f>B9</f>
        <v>Kitting Services (Including Oversight and Management; Excluding Materials)</v>
      </c>
      <c r="C4" s="23"/>
    </row>
    <row r="5" spans="2:9" x14ac:dyDescent="0.25">
      <c r="B5" s="25"/>
      <c r="C5" s="23"/>
    </row>
    <row r="6" spans="2:9" x14ac:dyDescent="0.25">
      <c r="B6" s="23"/>
      <c r="C6" s="36" t="s">
        <v>13</v>
      </c>
      <c r="E6" s="85" t="s">
        <v>0</v>
      </c>
      <c r="F6" s="85"/>
      <c r="G6" s="85"/>
    </row>
    <row r="7" spans="2:9" x14ac:dyDescent="0.25">
      <c r="B7" s="23"/>
      <c r="C7" s="67">
        <v>0.05</v>
      </c>
      <c r="E7" s="86" t="str">
        <f>IF(Instructions!C5="Insert Respondent Name Here","",Instructions!C5)</f>
        <v>Life Science Logistics, LLC</v>
      </c>
      <c r="F7" s="86"/>
      <c r="G7" s="86"/>
    </row>
    <row r="8" spans="2:9" x14ac:dyDescent="0.25">
      <c r="C8" s="22"/>
      <c r="D8" s="15"/>
      <c r="E8" s="19"/>
    </row>
    <row r="9" spans="2:9" x14ac:dyDescent="0.25">
      <c r="B9" s="31" t="str">
        <f>Instructions!B32</f>
        <v>Kitting Services (Including Oversight and Management; Excluding Materials)</v>
      </c>
      <c r="C9" s="22"/>
      <c r="D9" s="15"/>
      <c r="E9" s="19"/>
    </row>
    <row r="10" spans="2:9" x14ac:dyDescent="0.25">
      <c r="B10" s="31"/>
      <c r="C10" s="22"/>
      <c r="D10" s="15"/>
      <c r="E10" s="19"/>
    </row>
    <row r="11" spans="2:9" x14ac:dyDescent="0.25">
      <c r="B11" s="27" t="str">
        <f>Instructions!B33</f>
        <v>Hourly Rate</v>
      </c>
      <c r="C11" s="22"/>
      <c r="D11" s="15"/>
      <c r="E11" s="19"/>
    </row>
    <row r="12" spans="2:9" ht="30.6" customHeight="1" x14ac:dyDescent="0.25">
      <c r="B12" s="91" t="str">
        <f>Instructions!C33</f>
        <v>Please enter the fixed hourly rate for all staff deployed by the Contractor at the direction of the State for kitting responsibilities.  Materials utilized will be billable at cost.</v>
      </c>
      <c r="C12" s="91"/>
      <c r="D12" s="91"/>
      <c r="E12" s="91"/>
      <c r="F12" s="91"/>
      <c r="G12" s="91"/>
      <c r="H12" s="79" t="s">
        <v>10</v>
      </c>
      <c r="I12" s="79" t="s">
        <v>11</v>
      </c>
    </row>
    <row r="13" spans="2:9" ht="15.6" customHeight="1" x14ac:dyDescent="0.25">
      <c r="B13" s="48"/>
      <c r="D13" s="61" t="s">
        <v>5</v>
      </c>
      <c r="E13" s="61" t="s">
        <v>7</v>
      </c>
      <c r="F13" s="61" t="s">
        <v>8</v>
      </c>
      <c r="G13" s="61" t="s">
        <v>9</v>
      </c>
      <c r="H13" s="79"/>
      <c r="I13" s="79"/>
    </row>
    <row r="14" spans="2:9" x14ac:dyDescent="0.25">
      <c r="B14" s="58" t="s">
        <v>53</v>
      </c>
      <c r="C14" s="60" t="s">
        <v>54</v>
      </c>
      <c r="D14" s="77">
        <v>500</v>
      </c>
      <c r="E14" s="77">
        <v>500</v>
      </c>
      <c r="F14" s="77">
        <v>1000</v>
      </c>
      <c r="G14" s="77">
        <v>500</v>
      </c>
      <c r="H14" s="77">
        <v>500</v>
      </c>
      <c r="I14" s="77">
        <v>500</v>
      </c>
    </row>
    <row r="15" spans="2:9" x14ac:dyDescent="0.25">
      <c r="B15" s="68">
        <v>52.5</v>
      </c>
      <c r="C15" s="58" t="s">
        <v>6</v>
      </c>
      <c r="D15" s="59"/>
      <c r="E15" s="59"/>
      <c r="F15" s="59"/>
      <c r="G15" s="59"/>
      <c r="H15" s="59"/>
      <c r="I15" s="59"/>
    </row>
    <row r="16" spans="2:9" x14ac:dyDescent="0.25">
      <c r="B16" s="26"/>
      <c r="C16" s="22"/>
      <c r="D16" s="15"/>
      <c r="E16" s="19"/>
    </row>
    <row r="17" spans="2:5" x14ac:dyDescent="0.25">
      <c r="B17" s="75"/>
      <c r="C17" s="22"/>
      <c r="D17" s="15"/>
      <c r="E17" s="19"/>
    </row>
    <row r="18" spans="2:5" x14ac:dyDescent="0.25">
      <c r="B18" s="23"/>
      <c r="C18" s="23"/>
      <c r="D18" s="15"/>
      <c r="E18" s="19"/>
    </row>
    <row r="19" spans="2:5" x14ac:dyDescent="0.25">
      <c r="B19" s="23"/>
      <c r="C19" s="23"/>
      <c r="D19" s="15"/>
      <c r="E19" s="19"/>
    </row>
    <row r="20" spans="2:5" x14ac:dyDescent="0.25">
      <c r="B20" s="23"/>
      <c r="C20" s="23"/>
      <c r="D20" s="15"/>
      <c r="E20" s="19"/>
    </row>
    <row r="21" spans="2:5" x14ac:dyDescent="0.25">
      <c r="B21" s="23"/>
      <c r="C21" s="23"/>
      <c r="D21" s="22"/>
      <c r="E21" s="19"/>
    </row>
    <row r="22" spans="2:5" x14ac:dyDescent="0.25">
      <c r="B22" s="23"/>
      <c r="C22" s="23"/>
      <c r="D22" s="15"/>
      <c r="E22" s="19"/>
    </row>
    <row r="23" spans="2:5" x14ac:dyDescent="0.25">
      <c r="D23" s="15"/>
      <c r="E23" s="19"/>
    </row>
    <row r="24" spans="2:5" x14ac:dyDescent="0.25">
      <c r="D24" s="15"/>
      <c r="E24" s="19"/>
    </row>
    <row r="25" spans="2:5" x14ac:dyDescent="0.25">
      <c r="D25" s="15"/>
      <c r="E25" s="19"/>
    </row>
    <row r="26" spans="2:5" x14ac:dyDescent="0.25">
      <c r="D26" s="15"/>
      <c r="E26" s="19"/>
    </row>
    <row r="27" spans="2:5" x14ac:dyDescent="0.25">
      <c r="D27" s="19"/>
      <c r="E27" s="19"/>
    </row>
    <row r="28" spans="2:5" x14ac:dyDescent="0.25">
      <c r="D28" s="20"/>
      <c r="E28" s="20"/>
    </row>
    <row r="29" spans="2:5" x14ac:dyDescent="0.25">
      <c r="D29" s="19"/>
    </row>
    <row r="30" spans="2:5" x14ac:dyDescent="0.25">
      <c r="D30" s="19"/>
    </row>
    <row r="31" spans="2:5" x14ac:dyDescent="0.25">
      <c r="D31" s="19"/>
    </row>
    <row r="32" spans="2:5" x14ac:dyDescent="0.25">
      <c r="D32" s="19"/>
    </row>
    <row r="33" spans="4:4" x14ac:dyDescent="0.25">
      <c r="D33" s="19"/>
    </row>
    <row r="34" spans="4:4" x14ac:dyDescent="0.25">
      <c r="D34" s="19"/>
    </row>
  </sheetData>
  <sheetProtection algorithmName="SHA-512" hashValue="5vKbaqxGYWx24j115IBjsSb3gJkeR/yM+hjpCnwNV7ESvntyRLeg4E2Ug7QQY0DNIEcUC3DHqYpzWBLDCEcW/g==" saltValue="WBnDKlyPn05Z6rROg+XYWA==" spinCount="100000" sheet="1" objects="1" scenarios="1"/>
  <mergeCells count="5">
    <mergeCell ref="E6:G6"/>
    <mergeCell ref="E7:G7"/>
    <mergeCell ref="B12:G12"/>
    <mergeCell ref="H12:H13"/>
    <mergeCell ref="I12:I13"/>
  </mergeCells>
  <pageMargins left="0.45" right="0.45" top="0.5" bottom="0.5" header="0.3" footer="0.3"/>
  <pageSetup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D1185-754F-49EA-ADA2-A1F330CB8A0C}">
  <dimension ref="B1:I34"/>
  <sheetViews>
    <sheetView showGridLines="0" zoomScaleNormal="100" workbookViewId="0">
      <selection activeCell="B15" sqref="B15"/>
    </sheetView>
  </sheetViews>
  <sheetFormatPr defaultColWidth="9.140625" defaultRowHeight="15.75" x14ac:dyDescent="0.25"/>
  <cols>
    <col min="1" max="1" width="2.85546875" style="1" customWidth="1"/>
    <col min="2" max="2" width="29.5703125" style="1" customWidth="1"/>
    <col min="3" max="3" width="30.140625" style="1" bestFit="1" customWidth="1"/>
    <col min="4" max="9" width="18.85546875" style="1" customWidth="1"/>
    <col min="10" max="16384" width="9.140625" style="1"/>
  </cols>
  <sheetData>
    <row r="1" spans="2:9" x14ac:dyDescent="0.25">
      <c r="B1" s="23"/>
      <c r="C1" s="23"/>
    </row>
    <row r="2" spans="2:9" ht="18" x14ac:dyDescent="0.25">
      <c r="B2" s="43" t="str">
        <f>Instructions!$B$2</f>
        <v>State of Indiana, RFP 23-72658</v>
      </c>
      <c r="C2" s="23"/>
    </row>
    <row r="3" spans="2:9" x14ac:dyDescent="0.25">
      <c r="B3" s="24" t="str">
        <f>Instructions!$B$3</f>
        <v>Attachment D - Cost Proposal Template</v>
      </c>
      <c r="C3" s="23"/>
    </row>
    <row r="4" spans="2:9" x14ac:dyDescent="0.25">
      <c r="B4" s="25" t="str">
        <f>B9</f>
        <v>Biomedical Equipment Maintenance (Including Oversight and Management; Excluding Materials)</v>
      </c>
      <c r="C4" s="23"/>
    </row>
    <row r="5" spans="2:9" x14ac:dyDescent="0.25">
      <c r="B5" s="25"/>
      <c r="C5" s="23"/>
    </row>
    <row r="6" spans="2:9" x14ac:dyDescent="0.25">
      <c r="B6" s="23"/>
      <c r="C6" s="36" t="s">
        <v>13</v>
      </c>
      <c r="E6" s="85" t="s">
        <v>0</v>
      </c>
      <c r="F6" s="85"/>
      <c r="G6" s="85"/>
    </row>
    <row r="7" spans="2:9" x14ac:dyDescent="0.25">
      <c r="B7" s="23"/>
      <c r="C7" s="67">
        <v>0.05</v>
      </c>
      <c r="E7" s="86" t="str">
        <f>IF(Instructions!C5="Insert Respondent Name Here","",Instructions!C5)</f>
        <v>Life Science Logistics, LLC</v>
      </c>
      <c r="F7" s="86"/>
      <c r="G7" s="86"/>
    </row>
    <row r="8" spans="2:9" x14ac:dyDescent="0.25">
      <c r="C8" s="22"/>
      <c r="D8" s="15"/>
      <c r="E8" s="19"/>
    </row>
    <row r="9" spans="2:9" x14ac:dyDescent="0.25">
      <c r="B9" s="31" t="str">
        <f>Instructions!B36</f>
        <v>Biomedical Equipment Maintenance (Including Oversight and Management; Excluding Materials)</v>
      </c>
      <c r="C9" s="22"/>
      <c r="D9" s="15"/>
      <c r="E9" s="19"/>
    </row>
    <row r="10" spans="2:9" x14ac:dyDescent="0.25">
      <c r="B10" s="31"/>
      <c r="C10" s="22"/>
      <c r="D10" s="15"/>
      <c r="E10" s="19"/>
    </row>
    <row r="11" spans="2:9" x14ac:dyDescent="0.25">
      <c r="B11" s="27" t="str">
        <f>Instructions!B37</f>
        <v>Hourly Rate</v>
      </c>
      <c r="C11" s="22"/>
      <c r="D11" s="15"/>
      <c r="E11" s="19"/>
    </row>
    <row r="12" spans="2:9" ht="30.6" customHeight="1" x14ac:dyDescent="0.25">
      <c r="B12" s="91" t="str">
        <f>Instructions!C37</f>
        <v>Please enter the fixed hourly rate for all staff deployed by the Contractor at the direction of the State for biomedical equipment maintenance.  Materials utilized will be billable at cost.</v>
      </c>
      <c r="C12" s="91"/>
      <c r="D12" s="91"/>
      <c r="E12" s="91"/>
      <c r="F12" s="91"/>
      <c r="G12" s="91"/>
      <c r="H12" s="79" t="s">
        <v>10</v>
      </c>
      <c r="I12" s="79" t="s">
        <v>11</v>
      </c>
    </row>
    <row r="13" spans="2:9" x14ac:dyDescent="0.25">
      <c r="B13" s="48"/>
      <c r="D13" s="61" t="s">
        <v>5</v>
      </c>
      <c r="E13" s="61" t="s">
        <v>7</v>
      </c>
      <c r="F13" s="61" t="s">
        <v>8</v>
      </c>
      <c r="G13" s="61" t="s">
        <v>9</v>
      </c>
      <c r="H13" s="79"/>
      <c r="I13" s="79"/>
    </row>
    <row r="14" spans="2:9" x14ac:dyDescent="0.25">
      <c r="B14" s="58" t="s">
        <v>53</v>
      </c>
      <c r="C14" s="60" t="s">
        <v>54</v>
      </c>
      <c r="D14" s="77">
        <v>10</v>
      </c>
      <c r="E14" s="77">
        <v>10</v>
      </c>
      <c r="F14" s="77">
        <v>10</v>
      </c>
      <c r="G14" s="77">
        <v>10</v>
      </c>
      <c r="H14" s="77">
        <v>10</v>
      </c>
      <c r="I14" s="77">
        <v>10</v>
      </c>
    </row>
    <row r="15" spans="2:9" x14ac:dyDescent="0.25">
      <c r="B15" s="68">
        <v>79</v>
      </c>
      <c r="C15" s="58" t="s">
        <v>6</v>
      </c>
      <c r="D15" s="59"/>
      <c r="E15" s="59"/>
      <c r="F15" s="59"/>
      <c r="G15" s="59"/>
      <c r="H15" s="59"/>
      <c r="I15" s="59"/>
    </row>
    <row r="16" spans="2:9" x14ac:dyDescent="0.25">
      <c r="B16" s="26"/>
      <c r="C16" s="22"/>
      <c r="D16" s="15"/>
      <c r="E16" s="19"/>
    </row>
    <row r="17" spans="2:5" x14ac:dyDescent="0.25">
      <c r="B17" s="22"/>
      <c r="C17" s="22"/>
      <c r="D17" s="15"/>
      <c r="E17" s="19"/>
    </row>
    <row r="18" spans="2:5" x14ac:dyDescent="0.25">
      <c r="B18" s="23"/>
      <c r="C18" s="23"/>
      <c r="D18" s="15"/>
      <c r="E18" s="19"/>
    </row>
    <row r="19" spans="2:5" x14ac:dyDescent="0.25">
      <c r="B19" s="23"/>
      <c r="C19" s="23"/>
      <c r="D19" s="15"/>
      <c r="E19" s="19"/>
    </row>
    <row r="20" spans="2:5" x14ac:dyDescent="0.25">
      <c r="B20" s="23"/>
      <c r="C20" s="23"/>
      <c r="D20" s="15"/>
      <c r="E20" s="19"/>
    </row>
    <row r="21" spans="2:5" x14ac:dyDescent="0.25">
      <c r="B21" s="23"/>
      <c r="C21" s="23"/>
      <c r="D21" s="22"/>
      <c r="E21" s="19"/>
    </row>
    <row r="22" spans="2:5" x14ac:dyDescent="0.25">
      <c r="B22" s="23"/>
      <c r="C22" s="23"/>
      <c r="D22" s="15"/>
      <c r="E22" s="19"/>
    </row>
    <row r="23" spans="2:5" x14ac:dyDescent="0.25">
      <c r="D23" s="15"/>
      <c r="E23" s="19"/>
    </row>
    <row r="24" spans="2:5" x14ac:dyDescent="0.25">
      <c r="D24" s="15"/>
      <c r="E24" s="19"/>
    </row>
    <row r="25" spans="2:5" x14ac:dyDescent="0.25">
      <c r="D25" s="15"/>
      <c r="E25" s="19"/>
    </row>
    <row r="26" spans="2:5" x14ac:dyDescent="0.25">
      <c r="D26" s="15"/>
      <c r="E26" s="19"/>
    </row>
    <row r="27" spans="2:5" x14ac:dyDescent="0.25">
      <c r="D27" s="19"/>
      <c r="E27" s="19"/>
    </row>
    <row r="28" spans="2:5" x14ac:dyDescent="0.25">
      <c r="D28" s="20"/>
      <c r="E28" s="20"/>
    </row>
    <row r="29" spans="2:5" x14ac:dyDescent="0.25">
      <c r="D29" s="19"/>
    </row>
    <row r="30" spans="2:5" x14ac:dyDescent="0.25">
      <c r="D30" s="19"/>
    </row>
    <row r="31" spans="2:5" x14ac:dyDescent="0.25">
      <c r="D31" s="19"/>
    </row>
    <row r="32" spans="2:5" x14ac:dyDescent="0.25">
      <c r="D32" s="19"/>
    </row>
    <row r="33" spans="4:4" x14ac:dyDescent="0.25">
      <c r="D33" s="19"/>
    </row>
    <row r="34" spans="4:4" x14ac:dyDescent="0.25">
      <c r="D34" s="19"/>
    </row>
  </sheetData>
  <sheetProtection algorithmName="SHA-512" hashValue="8uMbgFKl3FdDsaSjoNFwaeuUuL6+Lm9JDV5JKgqBoK3/vASg/BmF4IHgBBwz6PuwuskZkvOGVDSS5DnUhPJvkA==" saltValue="zBMnAe27c4XtPrIdkRflMw==" spinCount="100000" sheet="1" objects="1" scenarios="1"/>
  <mergeCells count="5">
    <mergeCell ref="E6:G6"/>
    <mergeCell ref="E7:G7"/>
    <mergeCell ref="B12:G12"/>
    <mergeCell ref="H12:H13"/>
    <mergeCell ref="I12:I13"/>
  </mergeCells>
  <pageMargins left="0.45" right="0.45" top="0.5" bottom="0.5" header="0.3" footer="0.3"/>
  <pageSetup scale="7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Instructions</vt:lpstr>
      <vt:lpstr>Cost Summary</vt:lpstr>
      <vt:lpstr>Initial Setup</vt:lpstr>
      <vt:lpstr>Site, Oversight, and Management</vt:lpstr>
      <vt:lpstr>Outbound Shipping</vt:lpstr>
      <vt:lpstr>Inbound Receiving</vt:lpstr>
      <vt:lpstr>Kitting</vt:lpstr>
      <vt:lpstr>Biomedical Equipment Maint.</vt:lpstr>
      <vt:lpstr>'Biomedical Equipment Maint.'!Print_Area</vt:lpstr>
      <vt:lpstr>'Cost Summary'!Print_Area</vt:lpstr>
      <vt:lpstr>'Inbound Receiving'!Print_Area</vt:lpstr>
      <vt:lpstr>'Initial Setup'!Print_Area</vt:lpstr>
      <vt:lpstr>Instructions!Print_Area</vt:lpstr>
      <vt:lpstr>Kitting!Print_Area</vt:lpstr>
      <vt:lpstr>'Outbound Shipping'!Print_Area</vt:lpstr>
      <vt:lpstr>'Site, Oversight, and Management'!Print_Area</vt:lpstr>
      <vt:lpstr>'Cost 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2022-04-13T01:46:01Z</dcterms:created>
  <dcterms:modified xsi:type="dcterms:W3CDTF">2022-11-02T23:27:05Z</dcterms:modified>
</cp:coreProperties>
</file>